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tabRatio="438" activeTab="2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<sst xmlns="http://schemas.openxmlformats.org/spreadsheetml/2006/main" count="306" uniqueCount="89">
  <si>
    <t>ИНФОРМАЦИЯ О НАЧИСЛЕННЫХ, СОБРАННЫХ И ИЗРАСХОДОВАННЫХ СРЕДСТВАХ  ПО СОСТОЯНИЮ НА 31.12.2017 г</t>
  </si>
  <si>
    <t>№ п/п</t>
  </si>
  <si>
    <t>Адрес</t>
  </si>
  <si>
    <t>Задолж-ть на 01.01.2017 г</t>
  </si>
  <si>
    <t>остаток средств на 01.01.2017 г.</t>
  </si>
  <si>
    <t>Начислено</t>
  </si>
  <si>
    <t>Оплачено</t>
  </si>
  <si>
    <t>Израсходовано</t>
  </si>
  <si>
    <t>Остаток на 31.12.2017 г</t>
  </si>
  <si>
    <t>Задолженность на 31.12.2017 г</t>
  </si>
  <si>
    <t>Дата заключения договора</t>
  </si>
  <si>
    <t>Улица</t>
  </si>
  <si>
    <t>Дом</t>
  </si>
  <si>
    <t>10-й переулок</t>
  </si>
  <si>
    <t>01.11.2012 г.</t>
  </si>
  <si>
    <t>Февраль 2017 г</t>
  </si>
  <si>
    <t>Вид работ</t>
  </si>
  <si>
    <t>Место проведения работ</t>
  </si>
  <si>
    <t>Сумма</t>
  </si>
  <si>
    <t xml:space="preserve">изготовление и установка забора </t>
  </si>
  <si>
    <t>10-й переулок, 116</t>
  </si>
  <si>
    <t>придомовая территория</t>
  </si>
  <si>
    <t>ИТОГО</t>
  </si>
  <si>
    <t>Март 2017</t>
  </si>
  <si>
    <t>ремонт оконных откосов в подъезде</t>
  </si>
  <si>
    <t>3-й подъезд</t>
  </si>
  <si>
    <t>ремонт мягкой кровли</t>
  </si>
  <si>
    <t>кв.64</t>
  </si>
  <si>
    <t>Апрель 2017</t>
  </si>
  <si>
    <t>смена трубопровода ф 50 мм</t>
  </si>
  <si>
    <t>ремонт ЦО (подготовка к опрессовки внутренней системы ЦО)</t>
  </si>
  <si>
    <t>Май 2017</t>
  </si>
  <si>
    <t>герметизация приямка</t>
  </si>
  <si>
    <t>Подъезд 3</t>
  </si>
  <si>
    <t>Сентябрь 2017 г</t>
  </si>
  <si>
    <t xml:space="preserve">замена пластиковых окон в подъезде </t>
  </si>
  <si>
    <t>Октябрь 2017 г</t>
  </si>
  <si>
    <t>Частичный ремонт подъездов</t>
  </si>
  <si>
    <t>1,2,3,4, подъезды</t>
  </si>
  <si>
    <t>Ремонт оконных откосов в подъезде жилого дома</t>
  </si>
  <si>
    <t>4-й подъезд</t>
  </si>
  <si>
    <t>изготовление и установка забора (снятие за февраль 2017 г.)</t>
  </si>
  <si>
    <t>изготовление и установка забора (изменение за февраль 2017 г.)</t>
  </si>
  <si>
    <t>Декабрь 2017 г</t>
  </si>
  <si>
    <t>установка общедомового узла учета</t>
  </si>
  <si>
    <t>Январь 2017 г.</t>
  </si>
  <si>
    <t>Т/о УУТЭ ЦО</t>
  </si>
  <si>
    <t>Т/о общедомовых приборов учета электроэнергии</t>
  </si>
  <si>
    <t>ремонт подъездного освещения</t>
  </si>
  <si>
    <t>Под 3</t>
  </si>
  <si>
    <t>обходы и осмотры подвала и инженерных коммуникаций</t>
  </si>
  <si>
    <t>смена трубопровода ф 32 мм</t>
  </si>
  <si>
    <t>кв. 53 ЦО</t>
  </si>
  <si>
    <t xml:space="preserve">гидравлические испытания внутридомовой системы ЦО и ввода ЦО </t>
  </si>
  <si>
    <t>слив воды из системы</t>
  </si>
  <si>
    <t>осмотр вентиляционных, дымовых каналов и устранение завалов</t>
  </si>
  <si>
    <t>кв. 35,2,6,30,36,24,5,11,16,22,28,3,17</t>
  </si>
  <si>
    <t>благоустройство придомовой территории (окраска деревьев)</t>
  </si>
  <si>
    <t>очистка подвального помещения от мусора</t>
  </si>
  <si>
    <t>ремонт электроосвещения (смена ламп)</t>
  </si>
  <si>
    <t>Июнь 2017 г</t>
  </si>
  <si>
    <t xml:space="preserve">осмотр вентиляционных, дымовых каналов </t>
  </si>
  <si>
    <t>кв.2,3,5,6,11,16,17,22,24,28,30,35,36</t>
  </si>
  <si>
    <t>смена шарового крана ХВС</t>
  </si>
  <si>
    <t>подвал</t>
  </si>
  <si>
    <t>Июль 2017 г</t>
  </si>
  <si>
    <t xml:space="preserve">Закрытие отверстий вентиляционных каналов </t>
  </si>
  <si>
    <t>кв. 17</t>
  </si>
  <si>
    <t>ремонт электроосвещения в подъезде и над подъезжом (смена ламп)</t>
  </si>
  <si>
    <t>Август 2017 г</t>
  </si>
  <si>
    <t>очистка воронок водосточных труб, свесов желобов от мусора</t>
  </si>
  <si>
    <t>Планово-предупредительный ремонт ЩЭ и ВРУ (Щиты этажные и вводно-распределительное устройство)</t>
  </si>
  <si>
    <t>ремонт электроосвещения в подъезде (смена ламп)</t>
  </si>
  <si>
    <t>3-й подъезд, 3-й и 4-й этаж</t>
  </si>
  <si>
    <t>промывка системы ЦО</t>
  </si>
  <si>
    <t>ликвидация воздушных пробок в стояках</t>
  </si>
  <si>
    <t>кв. 1,5,9,13,2,6,10,14,4,8,12,16,33,37,41,45,3,7,11,15,35,39,43,47,20,24,28,32,36,40,44,48</t>
  </si>
  <si>
    <t>Ноябрь 2017 г</t>
  </si>
  <si>
    <t>оштукатуривание оголовков вентканалов на жилом доме</t>
  </si>
  <si>
    <t>осмотр вентиляционных и дымовых каналов</t>
  </si>
  <si>
    <t>кв. 4,14,18,19,23,34,48,51,57,60</t>
  </si>
  <si>
    <t>ликвидация воздушных пробок в стояках, устранение непрогрева системы ЦО</t>
  </si>
  <si>
    <t>кв. 52,56,60,64</t>
  </si>
  <si>
    <t>подключение УУТЭ в жилом доме, прокладка кабеля ВВГ 3х1,5</t>
  </si>
  <si>
    <t>установка светильников светодиодных в помещении УУТЭ , установка автоматов на ВРУ в жилом доме</t>
  </si>
  <si>
    <t>ремонт и поверка оборудования (ПРЭМ, ВКТ-7, КТСП-термопреобразователя)</t>
  </si>
  <si>
    <t>пусканаладочные работы УУТЭ</t>
  </si>
  <si>
    <t>установка замка на ВРУ</t>
  </si>
  <si>
    <t>ВСЕГО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</si>
</sst>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sz val="12"/>
      <color indexed="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2" fontId="1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justify"/>
    </xf>
    <xf numFmtId="0" fontId="5" fillId="0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justify" wrapText="1"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justify"/>
    </xf>
    <xf numFmtId="0" fontId="8" fillId="0" borderId="10" xfId="0" applyNumberFormat="1" applyFont="1" applyFill="1" applyBorder="1" applyAlignment="1">
      <alignment horizontal="center" wrapText="1"/>
    </xf>
    <xf numFmtId="0" fontId="8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11" fillId="0" borderId="10" xfId="0" applyNumberFormat="1" applyFont="1" applyFill="1" applyBorder="1" applyAlignment="1">
      <alignment horizontal="center" wrapText="1"/>
    </xf>
    <xf numFmtId="0" fontId="12" fillId="0" borderId="10" xfId="0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center"/>
    </xf>
    <xf numFmtId="0" fontId="14" fillId="0" borderId="10" xfId="0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14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12" fillId="0" borderId="10" xfId="0" applyNumberFormat="1" applyFont="1" applyFill="1" applyBorder="1" applyAlignment="1">
      <alignment horizontal="center" wrapText="1"/>
    </xf>
    <xf numFmtId="0" fontId="13" fillId="0" borderId="10" xfId="0" applyNumberFormat="1" applyFont="1" applyFill="1" applyBorder="1" applyAlignment="1">
      <alignment horizontal="justify"/>
    </xf>
    <xf numFmtId="0" fontId="16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justify" wrapText="1"/>
    </xf>
    <xf numFmtId="0" fontId="14" fillId="0" borderId="10" xfId="0" applyFont="1" applyFill="1" applyBorder="1" applyAlignment="1">
      <alignment horizontal="justify"/>
    </xf>
    <xf numFmtId="0" fontId="0" fillId="0" borderId="10" xfId="0" applyFill="1" applyBorder="1" applyAlignment="1">
      <alignment horizontal="center"/>
    </xf>
    <xf numFmtId="0" fontId="14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/>
    </xf>
    <xf numFmtId="0" fontId="9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0;&#1094;&#1077;&#1074;&#1099;&#1077;%20&#1089;&#1095;&#1077;&#1090;&#1072;%20%202017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1103">
          <cell r="E1103">
            <v>15889.44</v>
          </cell>
          <cell r="F1103">
            <v>-195552.95</v>
          </cell>
          <cell r="G1103">
            <v>109644.91999999998</v>
          </cell>
          <cell r="H1103">
            <v>112557.80999999998</v>
          </cell>
          <cell r="I1103">
            <v>190033.46</v>
          </cell>
          <cell r="J1103">
            <v>-273028.60000000003</v>
          </cell>
          <cell r="K1103">
            <v>12976.550000000003</v>
          </cell>
        </row>
        <row r="1104"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E1106">
            <v>9722.52</v>
          </cell>
          <cell r="F1106">
            <v>106643.45</v>
          </cell>
          <cell r="G1106">
            <v>36664.32</v>
          </cell>
          <cell r="H1106">
            <v>36561.259999999995</v>
          </cell>
          <cell r="I1106">
            <v>0</v>
          </cell>
          <cell r="J1106">
            <v>143204.71</v>
          </cell>
          <cell r="K1106">
            <v>9825.580000000002</v>
          </cell>
        </row>
        <row r="1107">
          <cell r="E1107">
            <v>17754.66</v>
          </cell>
          <cell r="F1107">
            <v>20757.87</v>
          </cell>
          <cell r="G1107">
            <v>0</v>
          </cell>
          <cell r="H1107">
            <v>0</v>
          </cell>
          <cell r="I1107">
            <v>0</v>
          </cell>
          <cell r="J1107">
            <v>20757.87</v>
          </cell>
          <cell r="K1107">
            <v>17754.66</v>
          </cell>
        </row>
        <row r="1108">
          <cell r="E1108">
            <v>3000</v>
          </cell>
          <cell r="F1108">
            <v>81520</v>
          </cell>
          <cell r="G1108">
            <v>0</v>
          </cell>
          <cell r="H1108">
            <v>0</v>
          </cell>
          <cell r="I1108">
            <v>0</v>
          </cell>
          <cell r="J1108">
            <v>81520</v>
          </cell>
          <cell r="K1108">
            <v>3000</v>
          </cell>
        </row>
        <row r="1110">
          <cell r="E1110">
            <v>8105.6</v>
          </cell>
          <cell r="F1110">
            <v>-295198.62</v>
          </cell>
          <cell r="G1110">
            <v>28343.68</v>
          </cell>
          <cell r="H1110">
            <v>28934.28</v>
          </cell>
          <cell r="I1110">
            <v>117256.40000000001</v>
          </cell>
          <cell r="J1110">
            <v>-383520.74000000005</v>
          </cell>
          <cell r="K1110">
            <v>7515.000000000002</v>
          </cell>
        </row>
        <row r="1111">
          <cell r="E1111">
            <v>9850.64</v>
          </cell>
          <cell r="F1111">
            <v>-9850.64</v>
          </cell>
          <cell r="G1111">
            <v>48641.72999999999</v>
          </cell>
          <cell r="H1111">
            <v>49789.01000000001</v>
          </cell>
          <cell r="I1111">
            <v>48641.72999999999</v>
          </cell>
          <cell r="J1111">
            <v>-8703.359999999986</v>
          </cell>
          <cell r="K1111">
            <v>8703.359999999984</v>
          </cell>
        </row>
        <row r="1112">
          <cell r="E1112">
            <v>1657.93</v>
          </cell>
          <cell r="F1112">
            <v>32790.340000000004</v>
          </cell>
          <cell r="G1112">
            <v>16282.879999999996</v>
          </cell>
          <cell r="H1112">
            <v>16656.81</v>
          </cell>
          <cell r="I1112">
            <v>36491.64</v>
          </cell>
          <cell r="J1112">
            <v>12955.510000000006</v>
          </cell>
          <cell r="K1112">
            <v>1283.9999999999927</v>
          </cell>
        </row>
        <row r="1113">
          <cell r="E1113">
            <v>1200.76</v>
          </cell>
          <cell r="F1113">
            <v>2173.1099999999997</v>
          </cell>
          <cell r="G1113">
            <v>13626.6</v>
          </cell>
          <cell r="H1113">
            <v>13944.669999999998</v>
          </cell>
          <cell r="I1113">
            <v>61566.525</v>
          </cell>
          <cell r="J1113">
            <v>-45448.744999999995</v>
          </cell>
          <cell r="K1113">
            <v>882.690000000001</v>
          </cell>
        </row>
        <row r="1114">
          <cell r="E1114">
            <v>611.89</v>
          </cell>
          <cell r="F1114">
            <v>1506.87</v>
          </cell>
          <cell r="G1114">
            <v>2539.01</v>
          </cell>
          <cell r="H1114">
            <v>2597.2599999999993</v>
          </cell>
          <cell r="I1114">
            <v>0</v>
          </cell>
          <cell r="J1114">
            <v>4104.129999999999</v>
          </cell>
          <cell r="K1114">
            <v>553.6400000000003</v>
          </cell>
        </row>
        <row r="1115">
          <cell r="E1115">
            <v>19.83</v>
          </cell>
          <cell r="F1115">
            <v>455.79</v>
          </cell>
          <cell r="G1115">
            <v>82.47000000000001</v>
          </cell>
          <cell r="H1115">
            <v>84.67999999999999</v>
          </cell>
          <cell r="I1115">
            <v>0</v>
          </cell>
          <cell r="J1115">
            <v>540.47</v>
          </cell>
          <cell r="K1115">
            <v>17.620000000000022</v>
          </cell>
        </row>
        <row r="1116">
          <cell r="E1116">
            <v>4361.39</v>
          </cell>
          <cell r="F1116">
            <v>-4361.39</v>
          </cell>
          <cell r="G1116">
            <v>25210.870000000003</v>
          </cell>
          <cell r="H1116">
            <v>25819.570000000003</v>
          </cell>
          <cell r="I1116">
            <v>25210.870000000003</v>
          </cell>
          <cell r="J1116">
            <v>-3752.690000000004</v>
          </cell>
          <cell r="K1116">
            <v>3752.690000000004</v>
          </cell>
        </row>
        <row r="1117">
          <cell r="E1117">
            <v>4125.5599999999995</v>
          </cell>
          <cell r="F1117">
            <v>9111.29</v>
          </cell>
          <cell r="G1117">
            <v>17110.91</v>
          </cell>
          <cell r="H1117">
            <v>17503.87</v>
          </cell>
          <cell r="I1117">
            <v>21988.50754</v>
          </cell>
          <cell r="J1117">
            <v>4626.652460000001</v>
          </cell>
          <cell r="K1117">
            <v>3732.6000000000013</v>
          </cell>
        </row>
        <row r="1118">
          <cell r="E1118">
            <v>545.69</v>
          </cell>
          <cell r="F1118">
            <v>1115.27</v>
          </cell>
          <cell r="G1118">
            <v>2263.12</v>
          </cell>
          <cell r="H1118">
            <v>2315.03</v>
          </cell>
          <cell r="I1118">
            <v>0</v>
          </cell>
          <cell r="J1118">
            <v>3430.3</v>
          </cell>
          <cell r="K1118">
            <v>493.7800000000001</v>
          </cell>
        </row>
        <row r="1120">
          <cell r="E1120">
            <v>428.31</v>
          </cell>
          <cell r="F1120">
            <v>-145.96</v>
          </cell>
          <cell r="G1120">
            <v>41375.35999999999</v>
          </cell>
          <cell r="H1120">
            <v>39955.29000000001</v>
          </cell>
          <cell r="I1120">
            <v>41375.35999999999</v>
          </cell>
          <cell r="J1120">
            <v>-1566.0299999999843</v>
          </cell>
          <cell r="K1120">
            <v>1848.3799999999828</v>
          </cell>
        </row>
        <row r="1121">
          <cell r="E1121">
            <v>1973.61</v>
          </cell>
          <cell r="F1121">
            <v>93408.82</v>
          </cell>
          <cell r="G1121">
            <v>0</v>
          </cell>
          <cell r="H1121">
            <v>0</v>
          </cell>
          <cell r="I1121">
            <v>0</v>
          </cell>
          <cell r="J1121">
            <v>93408.82</v>
          </cell>
          <cell r="K1121">
            <v>1973.61</v>
          </cell>
        </row>
        <row r="1122">
          <cell r="E1122">
            <v>5812.84</v>
          </cell>
          <cell r="F1122">
            <v>-5812.84</v>
          </cell>
          <cell r="G1122">
            <v>61442.52</v>
          </cell>
          <cell r="H1122">
            <v>62003.56999999999</v>
          </cell>
          <cell r="I1122">
            <v>61442.52</v>
          </cell>
          <cell r="J1122">
            <v>-5251.790000000001</v>
          </cell>
          <cell r="K1122">
            <v>5251.790000000008</v>
          </cell>
        </row>
        <row r="1123">
          <cell r="E1123">
            <v>3459.96</v>
          </cell>
          <cell r="F1123">
            <v>15921.61</v>
          </cell>
          <cell r="G1123">
            <v>40343.5</v>
          </cell>
          <cell r="H1123">
            <v>40395.67999999999</v>
          </cell>
          <cell r="I1123">
            <v>40343.5</v>
          </cell>
          <cell r="J1123">
            <v>15973.789999999999</v>
          </cell>
          <cell r="K1123">
            <v>3407.78</v>
          </cell>
        </row>
        <row r="1124">
          <cell r="E1124">
            <v>6436.78</v>
          </cell>
          <cell r="F1124">
            <v>-6436.78</v>
          </cell>
          <cell r="G1124">
            <v>58339.32</v>
          </cell>
          <cell r="H1124">
            <v>58839.51</v>
          </cell>
          <cell r="I1124">
            <v>58339.32</v>
          </cell>
          <cell r="J1124">
            <v>-5936.5899999999965</v>
          </cell>
          <cell r="K1124">
            <v>5936.5899999999965</v>
          </cell>
        </row>
        <row r="1125">
          <cell r="E1125">
            <v>15375.59</v>
          </cell>
          <cell r="F1125">
            <v>-15375.59</v>
          </cell>
          <cell r="G1125">
            <v>81694.01000000001</v>
          </cell>
          <cell r="H1125">
            <v>83131.54000000001</v>
          </cell>
          <cell r="I1125">
            <v>81694.01000000001</v>
          </cell>
          <cell r="J1125">
            <v>-13938.060000000003</v>
          </cell>
          <cell r="K1125">
            <v>13938.060000000003</v>
          </cell>
        </row>
        <row r="1126">
          <cell r="E1126">
            <v>11203.76</v>
          </cell>
          <cell r="F1126">
            <v>-11203.76</v>
          </cell>
          <cell r="G1126">
            <v>67584.38999999998</v>
          </cell>
          <cell r="H1126">
            <v>68089.84</v>
          </cell>
          <cell r="I1126">
            <v>60821.75999999998</v>
          </cell>
          <cell r="J1126">
            <v>-6169.889999999992</v>
          </cell>
          <cell r="K1126">
            <v>10698.309999999994</v>
          </cell>
        </row>
        <row r="1127">
          <cell r="E1127">
            <v>4902.17</v>
          </cell>
          <cell r="F1127">
            <v>31301.29</v>
          </cell>
          <cell r="G1127">
            <v>20687.68</v>
          </cell>
          <cell r="H1127">
            <v>22647.760000000002</v>
          </cell>
          <cell r="I1127">
            <v>0</v>
          </cell>
          <cell r="J1127">
            <v>53949.05</v>
          </cell>
          <cell r="K1127">
            <v>2942.0899999999965</v>
          </cell>
        </row>
        <row r="1128">
          <cell r="E1128">
            <v>0</v>
          </cell>
          <cell r="F1128">
            <v>0</v>
          </cell>
          <cell r="G1128">
            <v>6795.939999999999</v>
          </cell>
          <cell r="H1128">
            <v>5763.110000000001</v>
          </cell>
          <cell r="I1128">
            <v>6795.939999999999</v>
          </cell>
          <cell r="J1128">
            <v>-1032.8299999999977</v>
          </cell>
          <cell r="K1128">
            <v>1032.8299999999977</v>
          </cell>
        </row>
        <row r="1129">
          <cell r="E1129">
            <v>0</v>
          </cell>
          <cell r="F1129">
            <v>0</v>
          </cell>
          <cell r="G1129">
            <v>38842.590000000004</v>
          </cell>
          <cell r="H1129">
            <v>33519.23</v>
          </cell>
          <cell r="I1129">
            <v>38842.590000000004</v>
          </cell>
          <cell r="J1129">
            <v>-5224.480000000003</v>
          </cell>
          <cell r="K1129">
            <v>5323.360000000003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1">
      <selection activeCell="E43" sqref="E43"/>
    </sheetView>
  </sheetViews>
  <sheetFormatPr defaultColWidth="11.57421875" defaultRowHeight="12.75"/>
  <cols>
    <col min="1" max="1" width="8.28125" style="0" customWidth="1"/>
    <col min="2" max="2" width="21.57421875" style="0" customWidth="1"/>
    <col min="3" max="3" width="6.421875" style="0" customWidth="1"/>
    <col min="4" max="4" width="20.28125" style="0" customWidth="1"/>
    <col min="5" max="5" width="18.28125" style="0" customWidth="1"/>
    <col min="6" max="6" width="21.140625" style="0" customWidth="1"/>
    <col min="7" max="7" width="17.140625" style="0" customWidth="1"/>
    <col min="8" max="8" width="23.00390625" style="0" customWidth="1"/>
    <col min="9" max="9" width="15.421875" style="0" customWidth="1"/>
    <col min="10" max="10" width="21.57421875" style="0" customWidth="1"/>
    <col min="11" max="11" width="17.140625" style="0" customWidth="1"/>
  </cols>
  <sheetData>
    <row r="1" spans="1:11" ht="18.7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9.5" customHeight="1">
      <c r="A3" s="62" t="s">
        <v>1</v>
      </c>
      <c r="B3" s="63" t="s">
        <v>2</v>
      </c>
      <c r="C3" s="63"/>
      <c r="D3" s="64" t="s">
        <v>3</v>
      </c>
      <c r="E3" s="64" t="s">
        <v>4</v>
      </c>
      <c r="F3" s="63" t="s">
        <v>5</v>
      </c>
      <c r="G3" s="63" t="s">
        <v>6</v>
      </c>
      <c r="H3" s="63" t="s">
        <v>7</v>
      </c>
      <c r="I3" s="64" t="s">
        <v>8</v>
      </c>
      <c r="J3" s="64" t="s">
        <v>9</v>
      </c>
      <c r="K3" s="64" t="s">
        <v>10</v>
      </c>
    </row>
    <row r="4" spans="1:11" ht="29.25" customHeight="1">
      <c r="A4" s="62"/>
      <c r="B4" s="2" t="s">
        <v>11</v>
      </c>
      <c r="C4" s="2" t="s">
        <v>12</v>
      </c>
      <c r="D4" s="64"/>
      <c r="E4" s="64"/>
      <c r="F4" s="63"/>
      <c r="G4" s="63"/>
      <c r="H4" s="63"/>
      <c r="I4" s="63"/>
      <c r="J4" s="63"/>
      <c r="K4" s="64"/>
    </row>
    <row r="5" spans="1:11" ht="18.75" hidden="1">
      <c r="A5" s="1">
        <v>34</v>
      </c>
      <c r="B5" s="3"/>
      <c r="C5" s="3"/>
      <c r="D5" s="1"/>
      <c r="E5" s="1"/>
      <c r="F5" s="1"/>
      <c r="G5" s="1"/>
      <c r="H5" s="1"/>
      <c r="I5" s="1"/>
      <c r="J5" s="1"/>
      <c r="K5" s="3"/>
    </row>
    <row r="6" spans="1:11" ht="18.75" hidden="1">
      <c r="A6" s="1">
        <v>3</v>
      </c>
      <c r="B6" s="1"/>
      <c r="C6" s="1"/>
      <c r="D6" s="1">
        <f>'[1]Лицевые счета домов свод'!E1103</f>
        <v>15889.44</v>
      </c>
      <c r="E6" s="1">
        <f>'[1]Лицевые счета домов свод'!F1103</f>
        <v>-195552.95</v>
      </c>
      <c r="F6" s="1">
        <f>'[1]Лицевые счета домов свод'!G1103</f>
        <v>109644.91999999998</v>
      </c>
      <c r="G6" s="1">
        <f>'[1]Лицевые счета домов свод'!H1103</f>
        <v>112557.80999999998</v>
      </c>
      <c r="H6" s="1">
        <f>'[1]Лицевые счета домов свод'!I1103</f>
        <v>190033.46</v>
      </c>
      <c r="I6" s="1">
        <f>'[1]Лицевые счета домов свод'!J1103</f>
        <v>-273028.60000000003</v>
      </c>
      <c r="J6" s="1">
        <f>'[1]Лицевые счета домов свод'!K1103</f>
        <v>12976.550000000003</v>
      </c>
      <c r="K6" s="1"/>
    </row>
    <row r="7" spans="1:11" ht="18.75" hidden="1">
      <c r="A7" s="1"/>
      <c r="B7" s="1"/>
      <c r="C7" s="1"/>
      <c r="D7" s="1">
        <f>'[1]Лицевые счета домов свод'!E1104</f>
        <v>0</v>
      </c>
      <c r="E7" s="1">
        <f>'[1]Лицевые счета домов свод'!F1104</f>
        <v>0</v>
      </c>
      <c r="F7" s="1">
        <f>'[1]Лицевые счета домов свод'!G1104</f>
        <v>0</v>
      </c>
      <c r="G7" s="1">
        <f>'[1]Лицевые счета домов свод'!H1104</f>
        <v>0</v>
      </c>
      <c r="H7" s="1">
        <f>'[1]Лицевые счета домов свод'!I1104</f>
        <v>0</v>
      </c>
      <c r="I7" s="1">
        <f>'[1]Лицевые счета домов свод'!J1104</f>
        <v>0</v>
      </c>
      <c r="J7" s="1">
        <f>'[1]Лицевые счета домов свод'!K1104</f>
        <v>0</v>
      </c>
      <c r="K7" s="1"/>
    </row>
    <row r="8" spans="1:11" ht="18.75" hidden="1">
      <c r="A8" s="1"/>
      <c r="B8" s="1"/>
      <c r="C8" s="1"/>
      <c r="D8" s="1">
        <f>'[1]Лицевые счета домов свод'!E1105</f>
        <v>0</v>
      </c>
      <c r="E8" s="1">
        <f>'[1]Лицевые счета домов свод'!F1105</f>
        <v>0</v>
      </c>
      <c r="F8" s="1">
        <f>'[1]Лицевые счета домов свод'!G1105</f>
        <v>0</v>
      </c>
      <c r="G8" s="1">
        <f>'[1]Лицевые счета домов свод'!H1105</f>
        <v>0</v>
      </c>
      <c r="H8" s="1">
        <f>'[1]Лицевые счета домов свод'!I1105</f>
        <v>0</v>
      </c>
      <c r="I8" s="1">
        <f>'[1]Лицевые счета домов свод'!J1105</f>
        <v>0</v>
      </c>
      <c r="J8" s="1">
        <f>'[1]Лицевые счета домов свод'!K1105</f>
        <v>0</v>
      </c>
      <c r="K8" s="1"/>
    </row>
    <row r="9" spans="1:11" ht="18.75" hidden="1">
      <c r="A9" s="1"/>
      <c r="B9" s="1"/>
      <c r="C9" s="1"/>
      <c r="D9" s="1">
        <f>'[1]Лицевые счета домов свод'!E1106</f>
        <v>9722.52</v>
      </c>
      <c r="E9" s="1">
        <f>'[1]Лицевые счета домов свод'!F1106</f>
        <v>106643.45</v>
      </c>
      <c r="F9" s="1">
        <f>'[1]Лицевые счета домов свод'!G1106</f>
        <v>36664.32</v>
      </c>
      <c r="G9" s="1">
        <f>'[1]Лицевые счета домов свод'!H1106</f>
        <v>36561.259999999995</v>
      </c>
      <c r="H9" s="1">
        <f>'[1]Лицевые счета домов свод'!I1106</f>
        <v>0</v>
      </c>
      <c r="I9" s="1">
        <f>'[1]Лицевые счета домов свод'!J1106</f>
        <v>143204.71</v>
      </c>
      <c r="J9" s="1">
        <f>'[1]Лицевые счета домов свод'!K1106</f>
        <v>9825.580000000002</v>
      </c>
      <c r="K9" s="1"/>
    </row>
    <row r="10" spans="1:11" ht="18.75" hidden="1">
      <c r="A10" s="1"/>
      <c r="B10" s="1"/>
      <c r="C10" s="1"/>
      <c r="D10" s="1">
        <f>'[1]Лицевые счета домов свод'!E1107</f>
        <v>17754.66</v>
      </c>
      <c r="E10" s="1">
        <f>'[1]Лицевые счета домов свод'!F1107</f>
        <v>20757.87</v>
      </c>
      <c r="F10" s="1">
        <f>'[1]Лицевые счета домов свод'!G1107</f>
        <v>0</v>
      </c>
      <c r="G10" s="1">
        <f>'[1]Лицевые счета домов свод'!H1107</f>
        <v>0</v>
      </c>
      <c r="H10" s="1">
        <f>'[1]Лицевые счета домов свод'!I1107</f>
        <v>0</v>
      </c>
      <c r="I10" s="1">
        <f>'[1]Лицевые счета домов свод'!J1107</f>
        <v>20757.87</v>
      </c>
      <c r="J10" s="1">
        <f>'[1]Лицевые счета домов свод'!K1107</f>
        <v>17754.66</v>
      </c>
      <c r="K10" s="1"/>
    </row>
    <row r="11" spans="1:11" ht="18.75" hidden="1">
      <c r="A11" s="1"/>
      <c r="B11" s="1"/>
      <c r="C11" s="1"/>
      <c r="D11" s="1">
        <f>'[1]Лицевые счета домов свод'!E1108</f>
        <v>3000</v>
      </c>
      <c r="E11" s="1">
        <f>'[1]Лицевые счета домов свод'!F1108</f>
        <v>81520</v>
      </c>
      <c r="F11" s="1">
        <f>'[1]Лицевые счета домов свод'!G1108</f>
        <v>0</v>
      </c>
      <c r="G11" s="1">
        <f>'[1]Лицевые счета домов свод'!H1108</f>
        <v>0</v>
      </c>
      <c r="H11" s="1">
        <f>'[1]Лицевые счета домов свод'!I1108</f>
        <v>0</v>
      </c>
      <c r="I11" s="1">
        <f>'[1]Лицевые счета домов свод'!J1108</f>
        <v>81520</v>
      </c>
      <c r="J11" s="1">
        <f>'[1]Лицевые счета домов свод'!K1108</f>
        <v>3000</v>
      </c>
      <c r="K11" s="1"/>
    </row>
    <row r="12" spans="1:11" ht="18.75" hidden="1">
      <c r="A12" s="1"/>
      <c r="B12" s="1"/>
      <c r="C12" s="1"/>
      <c r="D12" s="1">
        <f aca="true" t="shared" si="0" ref="D12:J12">SUM(D6:D11)</f>
        <v>46366.619999999995</v>
      </c>
      <c r="E12" s="1">
        <f t="shared" si="0"/>
        <v>13368.36999999998</v>
      </c>
      <c r="F12" s="1">
        <f t="shared" si="0"/>
        <v>146309.24</v>
      </c>
      <c r="G12" s="1">
        <f t="shared" si="0"/>
        <v>149119.06999999998</v>
      </c>
      <c r="H12" s="1">
        <f t="shared" si="0"/>
        <v>190033.46</v>
      </c>
      <c r="I12" s="1">
        <f t="shared" si="0"/>
        <v>-27546.020000000048</v>
      </c>
      <c r="J12" s="1">
        <f t="shared" si="0"/>
        <v>43556.79000000001</v>
      </c>
      <c r="K12" s="1"/>
    </row>
    <row r="13" spans="1:11" ht="18.75" hidden="1">
      <c r="A13" s="1"/>
      <c r="B13" s="1"/>
      <c r="C13" s="1"/>
      <c r="D13" s="1">
        <f>'[1]Лицевые счета домов свод'!E1110</f>
        <v>8105.6</v>
      </c>
      <c r="E13" s="1">
        <f>'[1]Лицевые счета домов свод'!F1110</f>
        <v>-295198.62</v>
      </c>
      <c r="F13" s="1">
        <f>'[1]Лицевые счета домов свод'!G1110</f>
        <v>28343.68</v>
      </c>
      <c r="G13" s="1">
        <f>'[1]Лицевые счета домов свод'!H1110</f>
        <v>28934.28</v>
      </c>
      <c r="H13" s="1">
        <f>'[1]Лицевые счета домов свод'!I1110</f>
        <v>117256.40000000001</v>
      </c>
      <c r="I13" s="1">
        <f>'[1]Лицевые счета домов свод'!J1110</f>
        <v>-383520.74000000005</v>
      </c>
      <c r="J13" s="1">
        <f>'[1]Лицевые счета домов свод'!K1110</f>
        <v>7515.000000000002</v>
      </c>
      <c r="K13" s="1"/>
    </row>
    <row r="14" spans="1:11" ht="18.75" hidden="1">
      <c r="A14" s="1"/>
      <c r="B14" s="1"/>
      <c r="C14" s="1"/>
      <c r="D14" s="1">
        <f>'[1]Лицевые счета домов свод'!E1111</f>
        <v>9850.64</v>
      </c>
      <c r="E14" s="1">
        <f>'[1]Лицевые счета домов свод'!F1111</f>
        <v>-9850.64</v>
      </c>
      <c r="F14" s="1">
        <f>'[1]Лицевые счета домов свод'!G1111</f>
        <v>48641.72999999999</v>
      </c>
      <c r="G14" s="1">
        <f>'[1]Лицевые счета домов свод'!H1111</f>
        <v>49789.01000000001</v>
      </c>
      <c r="H14" s="1">
        <f>'[1]Лицевые счета домов свод'!I1111</f>
        <v>48641.72999999999</v>
      </c>
      <c r="I14" s="1">
        <f>'[1]Лицевые счета домов свод'!J1111</f>
        <v>-8703.359999999986</v>
      </c>
      <c r="J14" s="1">
        <f>'[1]Лицевые счета домов свод'!K1111</f>
        <v>8703.359999999984</v>
      </c>
      <c r="K14" s="1"/>
    </row>
    <row r="15" spans="1:11" ht="18.75" hidden="1">
      <c r="A15" s="1"/>
      <c r="B15" s="1"/>
      <c r="C15" s="1"/>
      <c r="D15" s="1">
        <f>'[1]Лицевые счета домов свод'!E1112</f>
        <v>1657.93</v>
      </c>
      <c r="E15" s="1">
        <f>'[1]Лицевые счета домов свод'!F1112</f>
        <v>32790.340000000004</v>
      </c>
      <c r="F15" s="1">
        <f>'[1]Лицевые счета домов свод'!G1112</f>
        <v>16282.879999999996</v>
      </c>
      <c r="G15" s="1">
        <f>'[1]Лицевые счета домов свод'!H1112</f>
        <v>16656.81</v>
      </c>
      <c r="H15" s="1">
        <f>'[1]Лицевые счета домов свод'!I1112</f>
        <v>36491.64</v>
      </c>
      <c r="I15" s="1">
        <f>'[1]Лицевые счета домов свод'!J1112</f>
        <v>12955.510000000006</v>
      </c>
      <c r="J15" s="1">
        <f>'[1]Лицевые счета домов свод'!K1112</f>
        <v>1283.9999999999927</v>
      </c>
      <c r="K15" s="1"/>
    </row>
    <row r="16" spans="1:11" ht="18.75" hidden="1">
      <c r="A16" s="1"/>
      <c r="B16" s="1"/>
      <c r="C16" s="1"/>
      <c r="D16" s="1">
        <f>'[1]Лицевые счета домов свод'!E1113</f>
        <v>1200.76</v>
      </c>
      <c r="E16" s="1">
        <f>'[1]Лицевые счета домов свод'!F1113</f>
        <v>2173.1099999999997</v>
      </c>
      <c r="F16" s="1">
        <f>'[1]Лицевые счета домов свод'!G1113</f>
        <v>13626.6</v>
      </c>
      <c r="G16" s="1">
        <f>'[1]Лицевые счета домов свод'!H1113</f>
        <v>13944.669999999998</v>
      </c>
      <c r="H16" s="1">
        <f>'[1]Лицевые счета домов свод'!I1113</f>
        <v>61566.525</v>
      </c>
      <c r="I16" s="1">
        <f>'[1]Лицевые счета домов свод'!J1113</f>
        <v>-45448.744999999995</v>
      </c>
      <c r="J16" s="1">
        <f>'[1]Лицевые счета домов свод'!K1113</f>
        <v>882.690000000001</v>
      </c>
      <c r="K16" s="1"/>
    </row>
    <row r="17" spans="1:11" ht="18.75" hidden="1">
      <c r="A17" s="1"/>
      <c r="B17" s="1"/>
      <c r="C17" s="1"/>
      <c r="D17" s="1">
        <f>'[1]Лицевые счета домов свод'!E1114</f>
        <v>611.89</v>
      </c>
      <c r="E17" s="1">
        <f>'[1]Лицевые счета домов свод'!F1114</f>
        <v>1506.87</v>
      </c>
      <c r="F17" s="1">
        <f>'[1]Лицевые счета домов свод'!G1114</f>
        <v>2539.01</v>
      </c>
      <c r="G17" s="1">
        <f>'[1]Лицевые счета домов свод'!H1114</f>
        <v>2597.2599999999993</v>
      </c>
      <c r="H17" s="1">
        <f>'[1]Лицевые счета домов свод'!I1114</f>
        <v>0</v>
      </c>
      <c r="I17" s="1">
        <f>'[1]Лицевые счета домов свод'!J1114</f>
        <v>4104.129999999999</v>
      </c>
      <c r="J17" s="1">
        <f>'[1]Лицевые счета домов свод'!K1114</f>
        <v>553.6400000000003</v>
      </c>
      <c r="K17" s="1"/>
    </row>
    <row r="18" spans="1:11" ht="18.75" hidden="1">
      <c r="A18" s="1"/>
      <c r="B18" s="1"/>
      <c r="C18" s="1"/>
      <c r="D18" s="1">
        <f>'[1]Лицевые счета домов свод'!E1115</f>
        <v>19.83</v>
      </c>
      <c r="E18" s="1">
        <f>'[1]Лицевые счета домов свод'!F1115</f>
        <v>455.79</v>
      </c>
      <c r="F18" s="1">
        <f>'[1]Лицевые счета домов свод'!G1115</f>
        <v>82.47000000000001</v>
      </c>
      <c r="G18" s="1">
        <f>'[1]Лицевые счета домов свод'!H1115</f>
        <v>84.67999999999999</v>
      </c>
      <c r="H18" s="1">
        <f>'[1]Лицевые счета домов свод'!I1115</f>
        <v>0</v>
      </c>
      <c r="I18" s="1">
        <f>'[1]Лицевые счета домов свод'!J1115</f>
        <v>540.47</v>
      </c>
      <c r="J18" s="1">
        <f>'[1]Лицевые счета домов свод'!K1115</f>
        <v>17.620000000000022</v>
      </c>
      <c r="K18" s="1"/>
    </row>
    <row r="19" spans="1:11" ht="18.75" hidden="1">
      <c r="A19" s="1"/>
      <c r="B19" s="1"/>
      <c r="C19" s="1"/>
      <c r="D19" s="1">
        <f>'[1]Лицевые счета домов свод'!E1116</f>
        <v>4361.39</v>
      </c>
      <c r="E19" s="1">
        <f>'[1]Лицевые счета домов свод'!F1116</f>
        <v>-4361.39</v>
      </c>
      <c r="F19" s="1">
        <f>'[1]Лицевые счета домов свод'!G1116</f>
        <v>25210.870000000003</v>
      </c>
      <c r="G19" s="1">
        <f>'[1]Лицевые счета домов свод'!H1116</f>
        <v>25819.570000000003</v>
      </c>
      <c r="H19" s="1">
        <f>'[1]Лицевые счета домов свод'!I1116</f>
        <v>25210.870000000003</v>
      </c>
      <c r="I19" s="1">
        <f>'[1]Лицевые счета домов свод'!J1116</f>
        <v>-3752.690000000004</v>
      </c>
      <c r="J19" s="1">
        <f>'[1]Лицевые счета домов свод'!K1116</f>
        <v>3752.690000000004</v>
      </c>
      <c r="K19" s="1"/>
    </row>
    <row r="20" spans="1:11" ht="18.75" hidden="1">
      <c r="A20" s="1"/>
      <c r="B20" s="1"/>
      <c r="C20" s="1"/>
      <c r="D20" s="1">
        <f>'[1]Лицевые счета домов свод'!E1117</f>
        <v>4125.5599999999995</v>
      </c>
      <c r="E20" s="1">
        <f>'[1]Лицевые счета домов свод'!F1117</f>
        <v>9111.29</v>
      </c>
      <c r="F20" s="1">
        <f>'[1]Лицевые счета домов свод'!G1117</f>
        <v>17110.91</v>
      </c>
      <c r="G20" s="1">
        <f>'[1]Лицевые счета домов свод'!H1117</f>
        <v>17503.87</v>
      </c>
      <c r="H20" s="1">
        <f>'[1]Лицевые счета домов свод'!I1117</f>
        <v>21988.50754</v>
      </c>
      <c r="I20" s="1">
        <f>'[1]Лицевые счета домов свод'!J1117</f>
        <v>4626.652460000001</v>
      </c>
      <c r="J20" s="1">
        <f>'[1]Лицевые счета домов свод'!K1117</f>
        <v>3732.6000000000013</v>
      </c>
      <c r="K20" s="1"/>
    </row>
    <row r="21" spans="1:11" ht="18.75" hidden="1">
      <c r="A21" s="1"/>
      <c r="B21" s="1"/>
      <c r="C21" s="1"/>
      <c r="D21" s="1">
        <f>'[1]Лицевые счета домов свод'!E1118</f>
        <v>545.69</v>
      </c>
      <c r="E21" s="1">
        <f>'[1]Лицевые счета домов свод'!F1118</f>
        <v>1115.27</v>
      </c>
      <c r="F21" s="1">
        <f>'[1]Лицевые счета домов свод'!G1118</f>
        <v>2263.12</v>
      </c>
      <c r="G21" s="1">
        <f>'[1]Лицевые счета домов свод'!H1118</f>
        <v>2315.03</v>
      </c>
      <c r="H21" s="1">
        <f>'[1]Лицевые счета домов свод'!I1118</f>
        <v>0</v>
      </c>
      <c r="I21" s="1">
        <f>'[1]Лицевые счета домов свод'!J1118</f>
        <v>3430.3</v>
      </c>
      <c r="J21" s="1">
        <f>'[1]Лицевые счета домов свод'!K1118</f>
        <v>493.7800000000001</v>
      </c>
      <c r="K21" s="1"/>
    </row>
    <row r="22" spans="1:11" ht="18.75" hidden="1">
      <c r="A22" s="1"/>
      <c r="B22" s="1"/>
      <c r="C22" s="1"/>
      <c r="D22" s="1">
        <f aca="true" t="shared" si="1" ref="D22:J22">SUM(D13:D21)</f>
        <v>30479.289999999997</v>
      </c>
      <c r="E22" s="1">
        <f t="shared" si="1"/>
        <v>-262257.98000000004</v>
      </c>
      <c r="F22" s="1">
        <f t="shared" si="1"/>
        <v>154101.27</v>
      </c>
      <c r="G22" s="1">
        <f t="shared" si="1"/>
        <v>157645.18</v>
      </c>
      <c r="H22" s="4">
        <f t="shared" si="1"/>
        <v>311155.67254000006</v>
      </c>
      <c r="I22" s="4">
        <f t="shared" si="1"/>
        <v>-415768.47254000005</v>
      </c>
      <c r="J22" s="1">
        <f t="shared" si="1"/>
        <v>26935.379999999986</v>
      </c>
      <c r="K22" s="1"/>
    </row>
    <row r="23" spans="1:11" ht="18.75" hidden="1">
      <c r="A23" s="1"/>
      <c r="B23" s="1"/>
      <c r="C23" s="1"/>
      <c r="D23" s="1">
        <f>'[1]Лицевые счета домов свод'!E1120</f>
        <v>428.31</v>
      </c>
      <c r="E23" s="1">
        <f>'[1]Лицевые счета домов свод'!F1120</f>
        <v>-145.96</v>
      </c>
      <c r="F23" s="1">
        <f>'[1]Лицевые счета домов свод'!G1120</f>
        <v>41375.35999999999</v>
      </c>
      <c r="G23" s="1">
        <f>'[1]Лицевые счета домов свод'!H1120</f>
        <v>39955.29000000001</v>
      </c>
      <c r="H23" s="1">
        <f>'[1]Лицевые счета домов свод'!I1120</f>
        <v>41375.35999999999</v>
      </c>
      <c r="I23" s="1">
        <f>'[1]Лицевые счета домов свод'!J1120</f>
        <v>-1566.0299999999843</v>
      </c>
      <c r="J23" s="1">
        <f>'[1]Лицевые счета домов свод'!K1120</f>
        <v>1848.3799999999828</v>
      </c>
      <c r="K23" s="1"/>
    </row>
    <row r="24" spans="1:11" ht="18.75" hidden="1">
      <c r="A24" s="1"/>
      <c r="B24" s="1"/>
      <c r="C24" s="1"/>
      <c r="D24" s="1">
        <f>'[1]Лицевые счета домов свод'!E1121</f>
        <v>1973.61</v>
      </c>
      <c r="E24" s="1">
        <f>'[1]Лицевые счета домов свод'!F1121</f>
        <v>93408.82</v>
      </c>
      <c r="F24" s="1">
        <f>'[1]Лицевые счета домов свод'!G1121</f>
        <v>0</v>
      </c>
      <c r="G24" s="1">
        <f>'[1]Лицевые счета домов свод'!H1121</f>
        <v>0</v>
      </c>
      <c r="H24" s="1">
        <f>'[1]Лицевые счета домов свод'!I1121</f>
        <v>0</v>
      </c>
      <c r="I24" s="1">
        <f>'[1]Лицевые счета домов свод'!J1121</f>
        <v>93408.82</v>
      </c>
      <c r="J24" s="1">
        <f>'[1]Лицевые счета домов свод'!K1121</f>
        <v>1973.61</v>
      </c>
      <c r="K24" s="1"/>
    </row>
    <row r="25" spans="1:11" ht="18.75" hidden="1">
      <c r="A25" s="1"/>
      <c r="B25" s="1"/>
      <c r="C25" s="1"/>
      <c r="D25" s="1">
        <f>'[1]Лицевые счета домов свод'!E1122</f>
        <v>5812.84</v>
      </c>
      <c r="E25" s="1">
        <f>'[1]Лицевые счета домов свод'!F1122</f>
        <v>-5812.84</v>
      </c>
      <c r="F25" s="1">
        <f>'[1]Лицевые счета домов свод'!G1122</f>
        <v>61442.52</v>
      </c>
      <c r="G25" s="1">
        <f>'[1]Лицевые счета домов свод'!H1122</f>
        <v>62003.56999999999</v>
      </c>
      <c r="H25" s="1">
        <f>'[1]Лицевые счета домов свод'!I1122</f>
        <v>61442.52</v>
      </c>
      <c r="I25" s="1">
        <f>'[1]Лицевые счета домов свод'!J1122</f>
        <v>-5251.790000000001</v>
      </c>
      <c r="J25" s="1">
        <f>'[1]Лицевые счета домов свод'!K1122</f>
        <v>5251.790000000008</v>
      </c>
      <c r="K25" s="1"/>
    </row>
    <row r="26" spans="1:11" ht="18.75" hidden="1">
      <c r="A26" s="1"/>
      <c r="B26" s="1"/>
      <c r="C26" s="1"/>
      <c r="D26" s="1">
        <f>'[1]Лицевые счета домов свод'!E1123</f>
        <v>3459.96</v>
      </c>
      <c r="E26" s="1">
        <f>'[1]Лицевые счета домов свод'!F1123</f>
        <v>15921.61</v>
      </c>
      <c r="F26" s="1">
        <f>'[1]Лицевые счета домов свод'!G1123</f>
        <v>40343.5</v>
      </c>
      <c r="G26" s="1">
        <f>'[1]Лицевые счета домов свод'!H1123</f>
        <v>40395.67999999999</v>
      </c>
      <c r="H26" s="1">
        <f>'[1]Лицевые счета домов свод'!I1123</f>
        <v>40343.5</v>
      </c>
      <c r="I26" s="1">
        <f>'[1]Лицевые счета домов свод'!J1123</f>
        <v>15973.789999999999</v>
      </c>
      <c r="J26" s="1">
        <f>'[1]Лицевые счета домов свод'!K1123</f>
        <v>3407.78</v>
      </c>
      <c r="K26" s="1"/>
    </row>
    <row r="27" spans="1:11" ht="18.75" hidden="1">
      <c r="A27" s="1"/>
      <c r="B27" s="1"/>
      <c r="C27" s="1"/>
      <c r="D27" s="1">
        <f>'[1]Лицевые счета домов свод'!E1124</f>
        <v>6436.78</v>
      </c>
      <c r="E27" s="1">
        <f>'[1]Лицевые счета домов свод'!F1124</f>
        <v>-6436.78</v>
      </c>
      <c r="F27" s="1">
        <f>'[1]Лицевые счета домов свод'!G1124</f>
        <v>58339.32</v>
      </c>
      <c r="G27" s="1">
        <f>'[1]Лицевые счета домов свод'!H1124</f>
        <v>58839.51</v>
      </c>
      <c r="H27" s="1">
        <f>'[1]Лицевые счета домов свод'!I1124</f>
        <v>58339.32</v>
      </c>
      <c r="I27" s="1">
        <f>'[1]Лицевые счета домов свод'!J1124</f>
        <v>-5936.5899999999965</v>
      </c>
      <c r="J27" s="1">
        <f>'[1]Лицевые счета домов свод'!K1124</f>
        <v>5936.5899999999965</v>
      </c>
      <c r="K27" s="1"/>
    </row>
    <row r="28" spans="1:11" ht="18.75" hidden="1">
      <c r="A28" s="1"/>
      <c r="B28" s="1"/>
      <c r="C28" s="1"/>
      <c r="D28" s="1">
        <f>'[1]Лицевые счета домов свод'!E1125</f>
        <v>15375.59</v>
      </c>
      <c r="E28" s="1">
        <f>'[1]Лицевые счета домов свод'!F1125</f>
        <v>-15375.59</v>
      </c>
      <c r="F28" s="1">
        <f>'[1]Лицевые счета домов свод'!G1125</f>
        <v>81694.01000000001</v>
      </c>
      <c r="G28" s="1">
        <f>'[1]Лицевые счета домов свод'!H1125</f>
        <v>83131.54000000001</v>
      </c>
      <c r="H28" s="1">
        <f>'[1]Лицевые счета домов свод'!I1125</f>
        <v>81694.01000000001</v>
      </c>
      <c r="I28" s="1">
        <f>'[1]Лицевые счета домов свод'!J1125</f>
        <v>-13938.060000000003</v>
      </c>
      <c r="J28" s="1">
        <f>'[1]Лицевые счета домов свод'!K1125</f>
        <v>13938.060000000003</v>
      </c>
      <c r="K28" s="1"/>
    </row>
    <row r="29" spans="1:11" ht="18.75" hidden="1">
      <c r="A29" s="1"/>
      <c r="B29" s="1"/>
      <c r="C29" s="1"/>
      <c r="D29" s="1">
        <f>'[1]Лицевые счета домов свод'!E1126</f>
        <v>11203.76</v>
      </c>
      <c r="E29" s="1">
        <f>'[1]Лицевые счета домов свод'!F1126</f>
        <v>-11203.76</v>
      </c>
      <c r="F29" s="1">
        <f>'[1]Лицевые счета домов свод'!G1126</f>
        <v>67584.38999999998</v>
      </c>
      <c r="G29" s="1">
        <f>'[1]Лицевые счета домов свод'!H1126</f>
        <v>68089.84</v>
      </c>
      <c r="H29" s="1">
        <f>'[1]Лицевые счета домов свод'!I1126</f>
        <v>60821.75999999998</v>
      </c>
      <c r="I29" s="1">
        <f>'[1]Лицевые счета домов свод'!J1126</f>
        <v>-6169.889999999992</v>
      </c>
      <c r="J29" s="1">
        <f>'[1]Лицевые счета домов свод'!K1126</f>
        <v>10698.309999999994</v>
      </c>
      <c r="K29" s="1"/>
    </row>
    <row r="30" spans="1:11" ht="18.75" hidden="1">
      <c r="A30" s="1"/>
      <c r="B30" s="1"/>
      <c r="C30" s="1"/>
      <c r="D30" s="1">
        <f>'[1]Лицевые счета домов свод'!E1127</f>
        <v>4902.17</v>
      </c>
      <c r="E30" s="1">
        <f>'[1]Лицевые счета домов свод'!F1127</f>
        <v>31301.29</v>
      </c>
      <c r="F30" s="1">
        <f>'[1]Лицевые счета домов свод'!G1127</f>
        <v>20687.68</v>
      </c>
      <c r="G30" s="1">
        <f>'[1]Лицевые счета домов свод'!H1127</f>
        <v>22647.760000000002</v>
      </c>
      <c r="H30" s="1">
        <f>'[1]Лицевые счета домов свод'!I1127</f>
        <v>0</v>
      </c>
      <c r="I30" s="1">
        <f>'[1]Лицевые счета домов свод'!J1127</f>
        <v>53949.05</v>
      </c>
      <c r="J30" s="1">
        <f>'[1]Лицевые счета домов свод'!K1127</f>
        <v>2942.0899999999965</v>
      </c>
      <c r="K30" s="1"/>
    </row>
    <row r="31" spans="1:11" ht="18.75" hidden="1">
      <c r="A31" s="1"/>
      <c r="B31" s="1"/>
      <c r="C31" s="1"/>
      <c r="D31" s="1">
        <f>'[1]Лицевые счета домов свод'!E1128</f>
        <v>0</v>
      </c>
      <c r="E31" s="1">
        <f>'[1]Лицевые счета домов свод'!F1128</f>
        <v>0</v>
      </c>
      <c r="F31" s="1">
        <f>'[1]Лицевые счета домов свод'!G1128</f>
        <v>6795.939999999999</v>
      </c>
      <c r="G31" s="1">
        <f>'[1]Лицевые счета домов свод'!H1128</f>
        <v>5763.110000000001</v>
      </c>
      <c r="H31" s="1">
        <f>'[1]Лицевые счета домов свод'!I1128</f>
        <v>6795.939999999999</v>
      </c>
      <c r="I31" s="1">
        <f>'[1]Лицевые счета домов свод'!J1128</f>
        <v>-1032.8299999999977</v>
      </c>
      <c r="J31" s="1">
        <f>'[1]Лицевые счета домов свод'!K1128</f>
        <v>1032.8299999999977</v>
      </c>
      <c r="K31" s="1"/>
    </row>
    <row r="32" spans="1:11" ht="18.75" hidden="1">
      <c r="A32" s="1"/>
      <c r="B32" s="1"/>
      <c r="C32" s="1"/>
      <c r="D32" s="1">
        <f>'[1]Лицевые счета домов свод'!E1129</f>
        <v>0</v>
      </c>
      <c r="E32" s="1">
        <f>'[1]Лицевые счета домов свод'!F1129</f>
        <v>0</v>
      </c>
      <c r="F32" s="1">
        <f>'[1]Лицевые счета домов свод'!G1129</f>
        <v>38842.590000000004</v>
      </c>
      <c r="G32" s="1">
        <f>'[1]Лицевые счета домов свод'!H1129</f>
        <v>33519.23</v>
      </c>
      <c r="H32" s="1">
        <f>'[1]Лицевые счета домов свод'!I1129</f>
        <v>38842.590000000004</v>
      </c>
      <c r="I32" s="1">
        <f>'[1]Лицевые счета домов свод'!J1129</f>
        <v>-5224.480000000003</v>
      </c>
      <c r="J32" s="1">
        <f>'[1]Лицевые счета домов свод'!K1129</f>
        <v>5323.360000000003</v>
      </c>
      <c r="K32" s="1"/>
    </row>
    <row r="33" spans="1:11" ht="21" customHeight="1">
      <c r="A33" s="1"/>
      <c r="B33" s="2" t="s">
        <v>13</v>
      </c>
      <c r="C33" s="2">
        <v>116</v>
      </c>
      <c r="D33" s="1">
        <f aca="true" t="shared" si="2" ref="D33:J33">SUM(D23:D32)+D12+D22</f>
        <v>126438.92999999998</v>
      </c>
      <c r="E33" s="1">
        <f t="shared" si="2"/>
        <v>-147232.82000000007</v>
      </c>
      <c r="F33" s="1">
        <f t="shared" si="2"/>
        <v>717515.8200000001</v>
      </c>
      <c r="G33" s="1">
        <f t="shared" si="2"/>
        <v>721109.7799999998</v>
      </c>
      <c r="H33" s="1">
        <f t="shared" si="2"/>
        <v>890844.13254</v>
      </c>
      <c r="I33" s="1">
        <f t="shared" si="2"/>
        <v>-319102.5025400001</v>
      </c>
      <c r="J33" s="1">
        <f t="shared" si="2"/>
        <v>122844.96999999999</v>
      </c>
      <c r="K33" s="2" t="s">
        <v>14</v>
      </c>
    </row>
    <row r="34" spans="1:11" ht="18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8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18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</sheetData>
  <sheetProtection selectLockedCells="1" selectUnlockedCells="1"/>
  <mergeCells count="11">
    <mergeCell ref="K3:K4"/>
    <mergeCell ref="A1:K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25" right="0.25" top="0.75" bottom="0.75" header="0.3" footer="0.3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C72" sqref="C72"/>
    </sheetView>
  </sheetViews>
  <sheetFormatPr defaultColWidth="11.57421875" defaultRowHeight="12.75"/>
  <cols>
    <col min="1" max="1" width="8.421875" style="0" customWidth="1"/>
    <col min="2" max="2" width="41.28125" style="0" customWidth="1"/>
    <col min="3" max="3" width="29.8515625" style="0" customWidth="1"/>
    <col min="4" max="4" width="50.28125" style="6" customWidth="1"/>
    <col min="5" max="5" width="18.57421875" style="0" customWidth="1"/>
  </cols>
  <sheetData>
    <row r="1" spans="1:5" ht="15.75">
      <c r="A1" s="65" t="s">
        <v>15</v>
      </c>
      <c r="B1" s="65"/>
      <c r="C1" s="65"/>
      <c r="D1" s="65"/>
      <c r="E1" s="65"/>
    </row>
    <row r="2" spans="1:5" ht="15.75">
      <c r="A2" s="8" t="s">
        <v>1</v>
      </c>
      <c r="B2" s="7" t="s">
        <v>16</v>
      </c>
      <c r="C2" s="7" t="s">
        <v>2</v>
      </c>
      <c r="D2" s="8" t="s">
        <v>17</v>
      </c>
      <c r="E2" s="7" t="s">
        <v>18</v>
      </c>
    </row>
    <row r="3" spans="1:5" ht="32.25" customHeight="1">
      <c r="A3" s="9">
        <v>1</v>
      </c>
      <c r="B3" s="10" t="s">
        <v>19</v>
      </c>
      <c r="C3" s="11" t="s">
        <v>20</v>
      </c>
      <c r="D3" s="12" t="s">
        <v>21</v>
      </c>
      <c r="E3" s="9">
        <v>52055.75</v>
      </c>
    </row>
    <row r="4" spans="1:5" ht="15.75" hidden="1">
      <c r="A4" s="9">
        <v>2</v>
      </c>
      <c r="B4" s="9"/>
      <c r="C4" s="11"/>
      <c r="D4" s="13"/>
      <c r="E4" s="9"/>
    </row>
    <row r="5" spans="1:5" ht="15.75" hidden="1">
      <c r="A5" s="9">
        <v>3</v>
      </c>
      <c r="B5" s="9"/>
      <c r="C5" s="11"/>
      <c r="D5" s="12"/>
      <c r="E5" s="9"/>
    </row>
    <row r="6" spans="1:5" ht="15.75" hidden="1">
      <c r="A6" s="9">
        <v>4</v>
      </c>
      <c r="B6" s="10"/>
      <c r="C6" s="11"/>
      <c r="D6" s="12"/>
      <c r="E6" s="9"/>
    </row>
    <row r="7" spans="1:5" ht="15.75" hidden="1">
      <c r="A7" s="9">
        <v>5</v>
      </c>
      <c r="B7" s="9"/>
      <c r="C7" s="11"/>
      <c r="D7" s="12"/>
      <c r="E7" s="9"/>
    </row>
    <row r="8" spans="1:5" ht="15.75" hidden="1">
      <c r="A8" s="14"/>
      <c r="B8" s="15" t="s">
        <v>22</v>
      </c>
      <c r="C8" s="14"/>
      <c r="D8" s="16"/>
      <c r="E8" s="17">
        <f>E5+E4+E3+E6+E7</f>
        <v>52055.75</v>
      </c>
    </row>
    <row r="9" spans="1:5" ht="15.75" hidden="1">
      <c r="A9" s="14"/>
      <c r="B9" s="14"/>
      <c r="C9" s="14"/>
      <c r="D9" s="16"/>
      <c r="E9" s="14"/>
    </row>
    <row r="10" spans="1:5" s="18" customFormat="1" ht="18" customHeight="1">
      <c r="A10" s="66" t="s">
        <v>23</v>
      </c>
      <c r="B10" s="66"/>
      <c r="C10" s="66"/>
      <c r="D10" s="66"/>
      <c r="E10" s="66"/>
    </row>
    <row r="11" spans="1:5" ht="15.75">
      <c r="A11" s="8" t="s">
        <v>1</v>
      </c>
      <c r="B11" s="7" t="s">
        <v>16</v>
      </c>
      <c r="C11" s="7" t="s">
        <v>2</v>
      </c>
      <c r="D11" s="8" t="s">
        <v>17</v>
      </c>
      <c r="E11" s="7" t="s">
        <v>18</v>
      </c>
    </row>
    <row r="12" spans="1:5" ht="15.75">
      <c r="A12" s="9">
        <v>1</v>
      </c>
      <c r="B12" s="9" t="s">
        <v>24</v>
      </c>
      <c r="C12" s="9" t="s">
        <v>20</v>
      </c>
      <c r="D12" s="12" t="s">
        <v>25</v>
      </c>
      <c r="E12" s="9">
        <v>8446.2</v>
      </c>
    </row>
    <row r="13" spans="1:5" ht="15.75">
      <c r="A13" s="9">
        <v>2</v>
      </c>
      <c r="B13" s="11" t="s">
        <v>26</v>
      </c>
      <c r="C13" s="11" t="s">
        <v>20</v>
      </c>
      <c r="D13" s="11" t="s">
        <v>27</v>
      </c>
      <c r="E13" s="11">
        <v>19118.39</v>
      </c>
    </row>
    <row r="14" spans="1:5" ht="15.75" hidden="1">
      <c r="A14" s="9">
        <v>3</v>
      </c>
      <c r="B14" s="11"/>
      <c r="C14" s="11"/>
      <c r="D14" s="11"/>
      <c r="E14" s="11"/>
    </row>
    <row r="15" spans="1:5" ht="15.75" hidden="1">
      <c r="A15" s="9">
        <v>4</v>
      </c>
      <c r="B15" s="11"/>
      <c r="C15" s="11"/>
      <c r="D15" s="11"/>
      <c r="E15" s="11"/>
    </row>
    <row r="16" spans="1:5" ht="15.75" hidden="1">
      <c r="A16" s="9">
        <v>5</v>
      </c>
      <c r="B16" s="19"/>
      <c r="C16" s="19"/>
      <c r="D16" s="20"/>
      <c r="E16" s="19"/>
    </row>
    <row r="17" spans="1:5" ht="15.75" hidden="1">
      <c r="A17" s="14"/>
      <c r="B17" s="15" t="s">
        <v>22</v>
      </c>
      <c r="C17" s="14"/>
      <c r="D17" s="16"/>
      <c r="E17" s="17">
        <f>E13+E14+E15+E12+E16</f>
        <v>27564.59</v>
      </c>
    </row>
    <row r="18" spans="1:5" ht="15.75" hidden="1">
      <c r="A18" s="14"/>
      <c r="B18" s="14"/>
      <c r="C18" s="14"/>
      <c r="D18" s="16"/>
      <c r="E18" s="14"/>
    </row>
    <row r="19" spans="1:5" ht="15.75" hidden="1">
      <c r="A19" s="14"/>
      <c r="B19" s="14"/>
      <c r="C19" s="14"/>
      <c r="D19" s="16"/>
      <c r="E19" s="14"/>
    </row>
    <row r="20" spans="1:5" s="18" customFormat="1" ht="18" customHeight="1">
      <c r="A20" s="66" t="s">
        <v>28</v>
      </c>
      <c r="B20" s="66"/>
      <c r="C20" s="66"/>
      <c r="D20" s="66"/>
      <c r="E20" s="66"/>
    </row>
    <row r="21" spans="1:5" ht="15.75">
      <c r="A21" s="8" t="s">
        <v>1</v>
      </c>
      <c r="B21" s="7" t="s">
        <v>16</v>
      </c>
      <c r="C21" s="7" t="s">
        <v>2</v>
      </c>
      <c r="D21" s="8" t="s">
        <v>17</v>
      </c>
      <c r="E21" s="7" t="s">
        <v>18</v>
      </c>
    </row>
    <row r="22" spans="1:5" ht="31.5">
      <c r="A22" s="9">
        <v>1</v>
      </c>
      <c r="B22" s="9" t="s">
        <v>29</v>
      </c>
      <c r="C22" s="9" t="s">
        <v>20</v>
      </c>
      <c r="D22" s="12" t="s">
        <v>30</v>
      </c>
      <c r="E22" s="9">
        <v>3167.85</v>
      </c>
    </row>
    <row r="23" spans="1:5" ht="15.75" hidden="1">
      <c r="A23" s="9">
        <v>2</v>
      </c>
      <c r="B23" s="11"/>
      <c r="C23" s="11"/>
      <c r="D23" s="11"/>
      <c r="E23" s="21"/>
    </row>
    <row r="24" spans="1:5" ht="15.75" hidden="1">
      <c r="A24" s="9">
        <v>3</v>
      </c>
      <c r="B24" s="11"/>
      <c r="C24" s="11"/>
      <c r="D24" s="11"/>
      <c r="E24" s="21"/>
    </row>
    <row r="25" spans="1:5" ht="15.75" hidden="1">
      <c r="A25" s="14"/>
      <c r="B25" s="15" t="s">
        <v>22</v>
      </c>
      <c r="C25" s="14"/>
      <c r="D25" s="16"/>
      <c r="E25" s="17">
        <f>E22+E23+E24</f>
        <v>3167.85</v>
      </c>
    </row>
    <row r="26" spans="1:5" ht="15.75" hidden="1">
      <c r="A26" s="14"/>
      <c r="B26" s="15"/>
      <c r="C26" s="14"/>
      <c r="D26" s="16"/>
      <c r="E26" s="15"/>
    </row>
    <row r="27" spans="1:5" s="18" customFormat="1" ht="18" customHeight="1">
      <c r="A27" s="66" t="s">
        <v>31</v>
      </c>
      <c r="B27" s="66"/>
      <c r="C27" s="66"/>
      <c r="D27" s="66"/>
      <c r="E27" s="66"/>
    </row>
    <row r="28" spans="1:5" ht="15.75">
      <c r="A28" s="8" t="s">
        <v>1</v>
      </c>
      <c r="B28" s="7" t="s">
        <v>16</v>
      </c>
      <c r="C28" s="7" t="s">
        <v>2</v>
      </c>
      <c r="D28" s="8" t="s">
        <v>17</v>
      </c>
      <c r="E28" s="7" t="s">
        <v>18</v>
      </c>
    </row>
    <row r="29" spans="1:5" ht="15.75">
      <c r="A29" s="9">
        <v>1</v>
      </c>
      <c r="B29" s="9" t="s">
        <v>32</v>
      </c>
      <c r="C29" s="9" t="s">
        <v>20</v>
      </c>
      <c r="D29" s="12" t="s">
        <v>33</v>
      </c>
      <c r="E29" s="9">
        <v>6454.52</v>
      </c>
    </row>
    <row r="30" spans="1:5" ht="15.75" hidden="1">
      <c r="A30" s="9">
        <v>2</v>
      </c>
      <c r="B30" s="11"/>
      <c r="C30" s="11"/>
      <c r="D30" s="11"/>
      <c r="E30" s="11"/>
    </row>
    <row r="31" spans="1:5" ht="15.75" hidden="1">
      <c r="A31" s="9">
        <v>3</v>
      </c>
      <c r="B31" s="11"/>
      <c r="C31" s="11"/>
      <c r="D31" s="11"/>
      <c r="E31" s="11"/>
    </row>
    <row r="32" spans="1:5" ht="15.75" hidden="1">
      <c r="A32" s="14"/>
      <c r="B32" s="15" t="s">
        <v>22</v>
      </c>
      <c r="C32" s="14"/>
      <c r="D32" s="16"/>
      <c r="E32" s="17">
        <f>E30+E31+E29</f>
        <v>6454.52</v>
      </c>
    </row>
    <row r="33" spans="1:5" ht="15.75">
      <c r="A33" s="66" t="s">
        <v>34</v>
      </c>
      <c r="B33" s="66"/>
      <c r="C33" s="66"/>
      <c r="D33" s="66"/>
      <c r="E33" s="66"/>
    </row>
    <row r="34" spans="1:5" ht="15.75">
      <c r="A34" s="8" t="s">
        <v>1</v>
      </c>
      <c r="B34" s="7" t="s">
        <v>16</v>
      </c>
      <c r="C34" s="7" t="s">
        <v>2</v>
      </c>
      <c r="D34" s="8" t="s">
        <v>17</v>
      </c>
      <c r="E34" s="7" t="s">
        <v>18</v>
      </c>
    </row>
    <row r="35" spans="1:5" ht="15.75">
      <c r="A35" s="21">
        <v>1</v>
      </c>
      <c r="B35" s="9" t="s">
        <v>35</v>
      </c>
      <c r="C35" s="9" t="s">
        <v>20</v>
      </c>
      <c r="D35" s="12" t="s">
        <v>33</v>
      </c>
      <c r="E35" s="9">
        <v>48719.38</v>
      </c>
    </row>
    <row r="36" spans="1:5" ht="15.75" hidden="1">
      <c r="A36" s="21">
        <v>2</v>
      </c>
      <c r="B36" s="11"/>
      <c r="C36" s="11"/>
      <c r="D36" s="11"/>
      <c r="E36" s="11"/>
    </row>
    <row r="37" spans="1:5" ht="15.75" hidden="1">
      <c r="A37" s="14"/>
      <c r="B37" s="15" t="s">
        <v>22</v>
      </c>
      <c r="C37" s="14"/>
      <c r="D37" s="16"/>
      <c r="E37" s="17">
        <f>E35+E36</f>
        <v>48719.38</v>
      </c>
    </row>
    <row r="38" spans="1:5" ht="15.75">
      <c r="A38" s="65" t="s">
        <v>36</v>
      </c>
      <c r="B38" s="65"/>
      <c r="C38" s="65"/>
      <c r="D38" s="65"/>
      <c r="E38" s="65"/>
    </row>
    <row r="39" spans="1:5" ht="15.75">
      <c r="A39" s="8" t="s">
        <v>1</v>
      </c>
      <c r="B39" s="7" t="s">
        <v>16</v>
      </c>
      <c r="C39" s="7" t="s">
        <v>2</v>
      </c>
      <c r="D39" s="8" t="s">
        <v>17</v>
      </c>
      <c r="E39" s="7" t="s">
        <v>18</v>
      </c>
    </row>
    <row r="40" spans="1:5" ht="33" customHeight="1">
      <c r="A40" s="9">
        <v>1</v>
      </c>
      <c r="B40" s="22" t="s">
        <v>37</v>
      </c>
      <c r="C40" s="9" t="s">
        <v>20</v>
      </c>
      <c r="D40" s="11" t="s">
        <v>38</v>
      </c>
      <c r="E40" s="21">
        <v>35401.91</v>
      </c>
    </row>
    <row r="41" spans="1:5" ht="31.5">
      <c r="A41" s="9">
        <v>2</v>
      </c>
      <c r="B41" s="23" t="s">
        <v>39</v>
      </c>
      <c r="C41" s="9" t="s">
        <v>20</v>
      </c>
      <c r="D41" s="24" t="s">
        <v>40</v>
      </c>
      <c r="E41" s="24">
        <v>20804.24</v>
      </c>
    </row>
    <row r="42" spans="1:5" ht="31.5">
      <c r="A42" s="9">
        <v>3</v>
      </c>
      <c r="B42" s="25" t="s">
        <v>41</v>
      </c>
      <c r="C42" s="26" t="s">
        <v>20</v>
      </c>
      <c r="D42" s="26" t="s">
        <v>21</v>
      </c>
      <c r="E42" s="27">
        <v>-52055.75</v>
      </c>
    </row>
    <row r="43" spans="1:5" ht="31.5">
      <c r="A43" s="9">
        <v>4</v>
      </c>
      <c r="B43" s="10" t="s">
        <v>42</v>
      </c>
      <c r="C43" s="11" t="s">
        <v>20</v>
      </c>
      <c r="D43" s="12" t="s">
        <v>21</v>
      </c>
      <c r="E43" s="9">
        <v>42047.4</v>
      </c>
    </row>
    <row r="44" spans="1:5" ht="15.75" hidden="1">
      <c r="A44" s="19"/>
      <c r="B44" s="19" t="s">
        <v>22</v>
      </c>
      <c r="C44" s="19"/>
      <c r="D44" s="20"/>
      <c r="E44" s="19">
        <f>SUM(E40:E43)</f>
        <v>46197.80000000001</v>
      </c>
    </row>
    <row r="45" spans="1:5" ht="15.75">
      <c r="A45" s="65" t="s">
        <v>43</v>
      </c>
      <c r="B45" s="65"/>
      <c r="C45" s="65"/>
      <c r="D45" s="65"/>
      <c r="E45" s="65"/>
    </row>
    <row r="46" spans="1:5" ht="15.75">
      <c r="A46" s="8" t="s">
        <v>1</v>
      </c>
      <c r="B46" s="7" t="s">
        <v>16</v>
      </c>
      <c r="C46" s="7" t="s">
        <v>2</v>
      </c>
      <c r="D46" s="8" t="s">
        <v>17</v>
      </c>
      <c r="E46" s="7" t="s">
        <v>18</v>
      </c>
    </row>
    <row r="47" spans="1:5" ht="15.75">
      <c r="A47" s="9">
        <v>1</v>
      </c>
      <c r="B47" s="12" t="s">
        <v>44</v>
      </c>
      <c r="C47" s="11" t="s">
        <v>20</v>
      </c>
      <c r="D47" s="12"/>
      <c r="E47" s="9">
        <v>5873.57</v>
      </c>
    </row>
    <row r="48" spans="1:5" ht="15.75" hidden="1">
      <c r="A48" s="9">
        <v>2</v>
      </c>
      <c r="B48" s="11"/>
      <c r="C48" s="11"/>
      <c r="D48" s="11"/>
      <c r="E48" s="11"/>
    </row>
    <row r="49" spans="1:5" ht="15.75" hidden="1">
      <c r="A49" s="9">
        <v>3</v>
      </c>
      <c r="B49" s="11"/>
      <c r="C49" s="11"/>
      <c r="D49" s="11"/>
      <c r="E49" s="11"/>
    </row>
    <row r="50" spans="1:5" ht="15.75" hidden="1">
      <c r="A50" s="9">
        <v>4</v>
      </c>
      <c r="B50" s="19"/>
      <c r="C50" s="19"/>
      <c r="D50" s="20"/>
      <c r="E50" s="19"/>
    </row>
    <row r="51" spans="1:5" ht="15.75" hidden="1">
      <c r="A51" s="14"/>
      <c r="B51" s="15" t="s">
        <v>22</v>
      </c>
      <c r="C51" s="14"/>
      <c r="D51" s="16"/>
      <c r="E51" s="17">
        <f>E48+E49+E47+E50</f>
        <v>5873.57</v>
      </c>
    </row>
    <row r="52" spans="1:5" ht="15.75" hidden="1">
      <c r="A52" s="65"/>
      <c r="B52" s="65"/>
      <c r="C52" s="65"/>
      <c r="D52" s="65"/>
      <c r="E52" s="65"/>
    </row>
    <row r="53" spans="1:5" ht="15.75" hidden="1">
      <c r="A53" s="8" t="s">
        <v>1</v>
      </c>
      <c r="B53" s="7" t="s">
        <v>16</v>
      </c>
      <c r="C53" s="7" t="s">
        <v>2</v>
      </c>
      <c r="D53" s="8" t="s">
        <v>17</v>
      </c>
      <c r="E53" s="7" t="s">
        <v>18</v>
      </c>
    </row>
    <row r="54" spans="1:5" ht="32.25" customHeight="1" hidden="1">
      <c r="A54" s="9">
        <v>1</v>
      </c>
      <c r="B54" s="10"/>
      <c r="C54" s="9"/>
      <c r="D54" s="13"/>
      <c r="E54" s="9"/>
    </row>
    <row r="55" spans="1:5" ht="15.75" hidden="1">
      <c r="A55" s="9">
        <v>2</v>
      </c>
      <c r="B55" s="11"/>
      <c r="C55" s="11"/>
      <c r="D55" s="11"/>
      <c r="E55" s="11"/>
    </row>
    <row r="56" spans="1:5" ht="15.75" hidden="1">
      <c r="A56" s="9">
        <v>3</v>
      </c>
      <c r="B56" s="11"/>
      <c r="C56" s="11"/>
      <c r="D56" s="11"/>
      <c r="E56" s="11"/>
    </row>
    <row r="57" spans="1:5" ht="15.75" hidden="1">
      <c r="A57" s="9">
        <v>4</v>
      </c>
      <c r="B57" s="19"/>
      <c r="C57" s="19"/>
      <c r="D57" s="20"/>
      <c r="E57" s="19"/>
    </row>
    <row r="58" spans="1:5" ht="15.75" hidden="1">
      <c r="A58" s="14"/>
      <c r="B58" s="17" t="s">
        <v>22</v>
      </c>
      <c r="C58" s="14"/>
      <c r="D58" s="16"/>
      <c r="E58" s="17">
        <f>E55+E56+E54+E57</f>
        <v>0</v>
      </c>
    </row>
    <row r="59" spans="1:5" ht="15.75" hidden="1">
      <c r="A59" s="65"/>
      <c r="B59" s="65"/>
      <c r="C59" s="65"/>
      <c r="D59" s="65"/>
      <c r="E59" s="65"/>
    </row>
    <row r="60" spans="1:5" ht="15.75" hidden="1">
      <c r="A60" s="8" t="s">
        <v>1</v>
      </c>
      <c r="B60" s="7" t="s">
        <v>16</v>
      </c>
      <c r="C60" s="7" t="s">
        <v>2</v>
      </c>
      <c r="D60" s="8" t="s">
        <v>17</v>
      </c>
      <c r="E60" s="7" t="s">
        <v>18</v>
      </c>
    </row>
    <row r="61" spans="1:5" ht="15.75" hidden="1">
      <c r="A61" s="9">
        <v>1</v>
      </c>
      <c r="B61" s="9"/>
      <c r="C61" s="9"/>
      <c r="D61" s="12"/>
      <c r="E61" s="9"/>
    </row>
    <row r="62" spans="1:5" ht="15.75" hidden="1">
      <c r="A62" s="9">
        <v>2</v>
      </c>
      <c r="B62" s="11"/>
      <c r="C62" s="11"/>
      <c r="D62" s="11"/>
      <c r="E62" s="11"/>
    </row>
    <row r="63" spans="1:5" ht="15.75" hidden="1">
      <c r="A63" s="9">
        <v>3</v>
      </c>
      <c r="B63" s="11"/>
      <c r="C63" s="11"/>
      <c r="D63" s="11"/>
      <c r="E63" s="11"/>
    </row>
    <row r="64" spans="1:5" ht="15.75" hidden="1">
      <c r="A64" s="9">
        <v>4</v>
      </c>
      <c r="B64" s="19"/>
      <c r="C64" s="19"/>
      <c r="D64" s="20"/>
      <c r="E64" s="19"/>
    </row>
    <row r="65" spans="1:5" ht="15.75" hidden="1">
      <c r="A65" s="14"/>
      <c r="B65" s="28"/>
      <c r="C65" s="14"/>
      <c r="D65" s="16"/>
      <c r="E65" s="17">
        <f>E62+E63+E61+E64</f>
        <v>0</v>
      </c>
    </row>
    <row r="66" spans="1:5" ht="15.75" hidden="1">
      <c r="A66" s="14"/>
      <c r="B66" s="15" t="s">
        <v>22</v>
      </c>
      <c r="C66" s="14"/>
      <c r="D66" s="16"/>
      <c r="E66" s="29">
        <f>E8+E17+E25+E32+E37+E44+E51+E58+E65</f>
        <v>190033.46000000002</v>
      </c>
    </row>
    <row r="67" spans="1:5" ht="15">
      <c r="A67" s="30"/>
      <c r="B67" s="31"/>
      <c r="C67" s="30"/>
      <c r="D67" s="32"/>
      <c r="E67" s="33"/>
    </row>
  </sheetData>
  <sheetProtection selectLockedCells="1" selectUnlockedCells="1"/>
  <mergeCells count="9">
    <mergeCell ref="A45:E45"/>
    <mergeCell ref="A52:E52"/>
    <mergeCell ref="A59:E59"/>
    <mergeCell ref="A1:E1"/>
    <mergeCell ref="A10:E10"/>
    <mergeCell ref="A20:E20"/>
    <mergeCell ref="A27:E27"/>
    <mergeCell ref="A33:E33"/>
    <mergeCell ref="A38:E38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31"/>
  <sheetViews>
    <sheetView tabSelected="1" zoomScalePageLayoutView="0" workbookViewId="0" topLeftCell="A1">
      <selection activeCell="B105" sqref="B105"/>
    </sheetView>
  </sheetViews>
  <sheetFormatPr defaultColWidth="11.57421875" defaultRowHeight="12.75"/>
  <cols>
    <col min="1" max="1" width="9.421875" style="0" customWidth="1"/>
    <col min="2" max="2" width="34.7109375" style="0" customWidth="1"/>
    <col min="3" max="3" width="23.421875" style="0" customWidth="1"/>
    <col min="4" max="4" width="36.421875" style="0" customWidth="1"/>
    <col min="5" max="5" width="17.7109375" style="0" customWidth="1"/>
  </cols>
  <sheetData>
    <row r="1" spans="1:5" ht="18">
      <c r="A1" s="67" t="s">
        <v>45</v>
      </c>
      <c r="B1" s="67"/>
      <c r="C1" s="67"/>
      <c r="D1" s="67"/>
      <c r="E1" s="67"/>
    </row>
    <row r="2" spans="1:5" ht="15.75">
      <c r="A2" s="34" t="s">
        <v>1</v>
      </c>
      <c r="B2" s="35" t="s">
        <v>16</v>
      </c>
      <c r="C2" s="35" t="s">
        <v>2</v>
      </c>
      <c r="D2" s="35" t="s">
        <v>17</v>
      </c>
      <c r="E2" s="35" t="s">
        <v>18</v>
      </c>
    </row>
    <row r="3" spans="1:5" ht="14.25" hidden="1">
      <c r="A3" s="36">
        <v>1</v>
      </c>
      <c r="B3" s="37" t="s">
        <v>46</v>
      </c>
      <c r="C3" s="36" t="s">
        <v>20</v>
      </c>
      <c r="D3" s="36"/>
      <c r="E3" s="36">
        <v>1034.28</v>
      </c>
    </row>
    <row r="4" spans="1:5" ht="28.5" hidden="1">
      <c r="A4" s="36">
        <v>2</v>
      </c>
      <c r="B4" s="38" t="s">
        <v>47</v>
      </c>
      <c r="C4" s="38" t="s">
        <v>20</v>
      </c>
      <c r="D4" s="36"/>
      <c r="E4" s="36">
        <v>129.29</v>
      </c>
    </row>
    <row r="5" spans="1:5" ht="45.75" customHeight="1">
      <c r="A5" s="36">
        <v>1</v>
      </c>
      <c r="B5" s="38" t="s">
        <v>48</v>
      </c>
      <c r="C5" s="38" t="s">
        <v>20</v>
      </c>
      <c r="D5" s="36" t="s">
        <v>49</v>
      </c>
      <c r="E5" s="36">
        <v>697.89</v>
      </c>
    </row>
    <row r="6" spans="1:5" ht="28.5" hidden="1">
      <c r="A6" s="36">
        <v>4</v>
      </c>
      <c r="B6" s="38" t="s">
        <v>50</v>
      </c>
      <c r="C6" s="38" t="s">
        <v>20</v>
      </c>
      <c r="D6" s="39"/>
      <c r="E6" s="40">
        <v>5512.51</v>
      </c>
    </row>
    <row r="7" spans="1:5" ht="15" hidden="1">
      <c r="A7" s="41"/>
      <c r="B7" s="42" t="s">
        <v>22</v>
      </c>
      <c r="C7" s="41"/>
      <c r="D7" s="41"/>
      <c r="E7" s="43">
        <f>E3+E4+E5+E6</f>
        <v>7373.97</v>
      </c>
    </row>
    <row r="8" spans="1:5" ht="12.75" hidden="1">
      <c r="A8" s="41"/>
      <c r="B8" s="41"/>
      <c r="C8" s="41"/>
      <c r="D8" s="41"/>
      <c r="E8" s="41"/>
    </row>
    <row r="9" spans="1:5" ht="18" customHeight="1">
      <c r="A9" s="67" t="s">
        <v>15</v>
      </c>
      <c r="B9" s="67"/>
      <c r="C9" s="67"/>
      <c r="D9" s="67"/>
      <c r="E9" s="67"/>
    </row>
    <row r="10" spans="1:5" ht="15.75">
      <c r="A10" s="34" t="s">
        <v>1</v>
      </c>
      <c r="B10" s="35" t="s">
        <v>16</v>
      </c>
      <c r="C10" s="35" t="s">
        <v>2</v>
      </c>
      <c r="D10" s="35" t="s">
        <v>17</v>
      </c>
      <c r="E10" s="35" t="s">
        <v>18</v>
      </c>
    </row>
    <row r="11" spans="1:5" ht="28.5" hidden="1">
      <c r="A11" s="36">
        <v>1</v>
      </c>
      <c r="B11" s="38" t="s">
        <v>50</v>
      </c>
      <c r="C11" s="38" t="s">
        <v>20</v>
      </c>
      <c r="D11" s="39"/>
      <c r="E11" s="40">
        <v>4868.59</v>
      </c>
    </row>
    <row r="12" spans="1:5" ht="14.25">
      <c r="A12" s="36">
        <v>1</v>
      </c>
      <c r="B12" s="37" t="s">
        <v>46</v>
      </c>
      <c r="C12" s="36" t="s">
        <v>20</v>
      </c>
      <c r="D12" s="36"/>
      <c r="E12" s="36">
        <v>1034.28</v>
      </c>
    </row>
    <row r="13" spans="1:5" s="18" customFormat="1" ht="18" customHeight="1">
      <c r="A13" s="68" t="s">
        <v>23</v>
      </c>
      <c r="B13" s="68"/>
      <c r="C13" s="68"/>
      <c r="D13" s="68"/>
      <c r="E13" s="68"/>
    </row>
    <row r="14" spans="1:5" ht="15.75">
      <c r="A14" s="34" t="s">
        <v>1</v>
      </c>
      <c r="B14" s="35" t="s">
        <v>16</v>
      </c>
      <c r="C14" s="35" t="s">
        <v>2</v>
      </c>
      <c r="D14" s="35" t="s">
        <v>17</v>
      </c>
      <c r="E14" s="35" t="s">
        <v>18</v>
      </c>
    </row>
    <row r="15" spans="1:5" ht="14.25">
      <c r="A15" s="36">
        <v>1</v>
      </c>
      <c r="B15" s="44" t="s">
        <v>46</v>
      </c>
      <c r="C15" s="36" t="s">
        <v>20</v>
      </c>
      <c r="D15" s="36"/>
      <c r="E15" s="36">
        <v>1034.28</v>
      </c>
    </row>
    <row r="16" spans="1:5" ht="28.5" hidden="1">
      <c r="A16" s="36">
        <v>2</v>
      </c>
      <c r="B16" s="38" t="s">
        <v>47</v>
      </c>
      <c r="C16" s="38" t="s">
        <v>20</v>
      </c>
      <c r="D16" s="36"/>
      <c r="E16" s="36">
        <v>129.29</v>
      </c>
    </row>
    <row r="17" spans="1:5" ht="28.5" hidden="1">
      <c r="A17" s="36">
        <v>3</v>
      </c>
      <c r="B17" s="38" t="s">
        <v>50</v>
      </c>
      <c r="C17" s="38" t="s">
        <v>20</v>
      </c>
      <c r="D17" s="36"/>
      <c r="E17" s="36">
        <v>5675.45</v>
      </c>
    </row>
    <row r="18" spans="1:5" ht="14.25">
      <c r="A18" s="36">
        <v>2</v>
      </c>
      <c r="B18" s="38" t="s">
        <v>51</v>
      </c>
      <c r="C18" s="38" t="s">
        <v>20</v>
      </c>
      <c r="D18" s="36" t="s">
        <v>52</v>
      </c>
      <c r="E18" s="36">
        <v>2345.72</v>
      </c>
    </row>
    <row r="19" spans="1:5" ht="15" hidden="1">
      <c r="A19" s="41"/>
      <c r="B19" s="45" t="s">
        <v>22</v>
      </c>
      <c r="C19" s="41"/>
      <c r="D19" s="41"/>
      <c r="E19" s="43">
        <f>E16+E15+E17+E18</f>
        <v>9184.74</v>
      </c>
    </row>
    <row r="20" spans="1:5" ht="12.75" hidden="1">
      <c r="A20" s="41"/>
      <c r="B20" s="46"/>
      <c r="C20" s="41"/>
      <c r="D20" s="41"/>
      <c r="E20" s="41"/>
    </row>
    <row r="21" spans="1:5" s="18" customFormat="1" ht="18" customHeight="1">
      <c r="A21" s="68" t="s">
        <v>28</v>
      </c>
      <c r="B21" s="68"/>
      <c r="C21" s="68"/>
      <c r="D21" s="68"/>
      <c r="E21" s="68"/>
    </row>
    <row r="22" spans="1:5" ht="15.75">
      <c r="A22" s="34" t="s">
        <v>1</v>
      </c>
      <c r="B22" s="47" t="s">
        <v>16</v>
      </c>
      <c r="C22" s="35" t="s">
        <v>2</v>
      </c>
      <c r="D22" s="35" t="s">
        <v>17</v>
      </c>
      <c r="E22" s="35" t="s">
        <v>18</v>
      </c>
    </row>
    <row r="23" spans="1:5" ht="14.25">
      <c r="A23" s="36">
        <v>1</v>
      </c>
      <c r="B23" s="44" t="s">
        <v>46</v>
      </c>
      <c r="C23" s="36" t="s">
        <v>20</v>
      </c>
      <c r="D23" s="36"/>
      <c r="E23" s="36">
        <v>1034.28</v>
      </c>
    </row>
    <row r="24" spans="1:5" ht="28.5" hidden="1">
      <c r="A24" s="36">
        <v>2</v>
      </c>
      <c r="B24" s="38" t="s">
        <v>47</v>
      </c>
      <c r="C24" s="38" t="s">
        <v>20</v>
      </c>
      <c r="D24" s="36"/>
      <c r="E24" s="36">
        <v>129.29</v>
      </c>
    </row>
    <row r="25" spans="1:5" ht="42.75">
      <c r="A25" s="36">
        <v>2</v>
      </c>
      <c r="B25" s="38" t="s">
        <v>53</v>
      </c>
      <c r="C25" s="38" t="s">
        <v>20</v>
      </c>
      <c r="D25" s="36"/>
      <c r="E25" s="36">
        <v>33576.42</v>
      </c>
    </row>
    <row r="26" spans="1:5" ht="14.25">
      <c r="A26" s="36">
        <v>3</v>
      </c>
      <c r="B26" s="38" t="s">
        <v>54</v>
      </c>
      <c r="C26" s="40" t="s">
        <v>20</v>
      </c>
      <c r="D26" s="39"/>
      <c r="E26" s="40">
        <v>1329.6</v>
      </c>
    </row>
    <row r="27" spans="1:5" ht="42.75">
      <c r="A27" s="36">
        <v>4</v>
      </c>
      <c r="B27" s="38" t="s">
        <v>55</v>
      </c>
      <c r="C27" s="40" t="s">
        <v>20</v>
      </c>
      <c r="D27" s="39" t="s">
        <v>56</v>
      </c>
      <c r="E27" s="40">
        <v>14840</v>
      </c>
    </row>
    <row r="28" spans="1:5" ht="14.25" hidden="1">
      <c r="A28" s="36">
        <v>6</v>
      </c>
      <c r="B28" s="38"/>
      <c r="C28" s="40"/>
      <c r="D28" s="39"/>
      <c r="E28" s="40"/>
    </row>
    <row r="29" spans="1:5" ht="14.25" hidden="1">
      <c r="A29" s="36">
        <v>7</v>
      </c>
      <c r="B29" s="38"/>
      <c r="C29" s="40"/>
      <c r="D29" s="39"/>
      <c r="E29" s="40"/>
    </row>
    <row r="30" spans="1:5" ht="14.25" hidden="1">
      <c r="A30" s="36">
        <v>8</v>
      </c>
      <c r="B30" s="38"/>
      <c r="C30" s="40"/>
      <c r="D30" s="39"/>
      <c r="E30" s="40"/>
    </row>
    <row r="31" spans="1:5" ht="15" hidden="1">
      <c r="A31" s="41"/>
      <c r="B31" s="45" t="s">
        <v>22</v>
      </c>
      <c r="C31" s="41"/>
      <c r="D31" s="41"/>
      <c r="E31" s="43">
        <f>E23+E24+E25+E26+E27+E28+E29+E30</f>
        <v>50909.59</v>
      </c>
    </row>
    <row r="32" spans="1:5" ht="12.75" hidden="1">
      <c r="A32" s="41"/>
      <c r="B32" s="46"/>
      <c r="C32" s="41"/>
      <c r="D32" s="41"/>
      <c r="E32" s="41"/>
    </row>
    <row r="33" spans="1:5" s="18" customFormat="1" ht="18">
      <c r="A33" s="68" t="s">
        <v>31</v>
      </c>
      <c r="B33" s="68"/>
      <c r="C33" s="68"/>
      <c r="D33" s="68"/>
      <c r="E33" s="68"/>
    </row>
    <row r="34" spans="1:5" ht="15.75">
      <c r="A34" s="34" t="s">
        <v>1</v>
      </c>
      <c r="B34" s="47" t="s">
        <v>16</v>
      </c>
      <c r="C34" s="35" t="s">
        <v>2</v>
      </c>
      <c r="D34" s="35" t="s">
        <v>17</v>
      </c>
      <c r="E34" s="35" t="s">
        <v>18</v>
      </c>
    </row>
    <row r="35" spans="1:5" ht="28.5" hidden="1">
      <c r="A35" s="36">
        <v>1</v>
      </c>
      <c r="B35" s="38" t="s">
        <v>47</v>
      </c>
      <c r="C35" s="38" t="s">
        <v>20</v>
      </c>
      <c r="D35" s="36"/>
      <c r="E35" s="36">
        <v>129.29</v>
      </c>
    </row>
    <row r="36" spans="1:5" ht="34.5" customHeight="1">
      <c r="A36" s="36">
        <v>1</v>
      </c>
      <c r="B36" s="44" t="s">
        <v>46</v>
      </c>
      <c r="C36" s="36" t="s">
        <v>20</v>
      </c>
      <c r="D36" s="36"/>
      <c r="E36" s="36">
        <v>1034.28</v>
      </c>
    </row>
    <row r="37" spans="1:5" ht="42.75">
      <c r="A37" s="36">
        <v>2</v>
      </c>
      <c r="B37" s="38" t="s">
        <v>57</v>
      </c>
      <c r="C37" s="38" t="s">
        <v>20</v>
      </c>
      <c r="D37" s="48"/>
      <c r="E37" s="36">
        <v>1047.64</v>
      </c>
    </row>
    <row r="38" spans="1:5" ht="28.5">
      <c r="A38" s="36">
        <v>3</v>
      </c>
      <c r="B38" s="38" t="s">
        <v>58</v>
      </c>
      <c r="C38" s="38" t="s">
        <v>20</v>
      </c>
      <c r="D38" s="36"/>
      <c r="E38" s="36">
        <v>22772.83</v>
      </c>
    </row>
    <row r="39" spans="1:5" ht="28.5">
      <c r="A39" s="36">
        <v>4</v>
      </c>
      <c r="B39" s="38" t="s">
        <v>59</v>
      </c>
      <c r="C39" s="36" t="s">
        <v>20</v>
      </c>
      <c r="D39" s="36"/>
      <c r="E39" s="36">
        <v>821.87</v>
      </c>
    </row>
    <row r="40" spans="1:5" ht="15" hidden="1">
      <c r="A40" s="41"/>
      <c r="B40" s="45" t="s">
        <v>22</v>
      </c>
      <c r="C40" s="41"/>
      <c r="D40" s="41"/>
      <c r="E40" s="43">
        <f>E35+E36+E37+E38+E39</f>
        <v>25805.91</v>
      </c>
    </row>
    <row r="41" spans="1:5" ht="12.75" hidden="1">
      <c r="A41" s="41"/>
      <c r="B41" s="46"/>
      <c r="C41" s="41"/>
      <c r="D41" s="41"/>
      <c r="E41" s="41"/>
    </row>
    <row r="42" spans="1:5" ht="18">
      <c r="A42" s="67" t="s">
        <v>60</v>
      </c>
      <c r="B42" s="67"/>
      <c r="C42" s="67"/>
      <c r="D42" s="67"/>
      <c r="E42" s="67"/>
    </row>
    <row r="43" spans="1:5" ht="15.75">
      <c r="A43" s="34" t="s">
        <v>1</v>
      </c>
      <c r="B43" s="47" t="s">
        <v>16</v>
      </c>
      <c r="C43" s="35" t="s">
        <v>2</v>
      </c>
      <c r="D43" s="35" t="s">
        <v>17</v>
      </c>
      <c r="E43" s="35" t="s">
        <v>18</v>
      </c>
    </row>
    <row r="44" spans="1:5" ht="28.5" hidden="1">
      <c r="A44" s="36">
        <v>1</v>
      </c>
      <c r="B44" s="38" t="s">
        <v>47</v>
      </c>
      <c r="C44" s="38" t="s">
        <v>20</v>
      </c>
      <c r="D44" s="36"/>
      <c r="E44" s="36">
        <v>129.29</v>
      </c>
    </row>
    <row r="45" spans="1:5" ht="28.5">
      <c r="A45" s="36">
        <v>1</v>
      </c>
      <c r="B45" s="38" t="s">
        <v>61</v>
      </c>
      <c r="C45" s="40" t="s">
        <v>20</v>
      </c>
      <c r="D45" s="38" t="s">
        <v>62</v>
      </c>
      <c r="E45" s="36">
        <v>4240</v>
      </c>
    </row>
    <row r="46" spans="1:5" ht="14.25">
      <c r="A46" s="36">
        <v>2</v>
      </c>
      <c r="B46" s="44" t="s">
        <v>46</v>
      </c>
      <c r="C46" s="36" t="s">
        <v>20</v>
      </c>
      <c r="D46" s="36"/>
      <c r="E46" s="36">
        <v>1034.28</v>
      </c>
    </row>
    <row r="47" spans="1:5" ht="14.25">
      <c r="A47" s="36">
        <v>3</v>
      </c>
      <c r="B47" s="38" t="s">
        <v>63</v>
      </c>
      <c r="C47" s="36" t="s">
        <v>20</v>
      </c>
      <c r="D47" s="36" t="s">
        <v>64</v>
      </c>
      <c r="E47" s="36">
        <v>1095.02</v>
      </c>
    </row>
    <row r="48" spans="1:5" ht="15" hidden="1">
      <c r="A48" s="41"/>
      <c r="B48" s="45" t="s">
        <v>22</v>
      </c>
      <c r="C48" s="41"/>
      <c r="D48" s="41"/>
      <c r="E48" s="43">
        <f>E44+E45+E46+E47</f>
        <v>6498.59</v>
      </c>
    </row>
    <row r="49" spans="1:5" ht="12.75" hidden="1">
      <c r="A49" s="41"/>
      <c r="B49" s="46"/>
      <c r="C49" s="41"/>
      <c r="D49" s="41"/>
      <c r="E49" s="41"/>
    </row>
    <row r="50" spans="1:5" ht="18">
      <c r="A50" s="67" t="s">
        <v>65</v>
      </c>
      <c r="B50" s="67"/>
      <c r="C50" s="67"/>
      <c r="D50" s="67"/>
      <c r="E50" s="67"/>
    </row>
    <row r="51" spans="1:5" ht="15.75">
      <c r="A51" s="34" t="s">
        <v>1</v>
      </c>
      <c r="B51" s="47" t="s">
        <v>16</v>
      </c>
      <c r="C51" s="35" t="s">
        <v>2</v>
      </c>
      <c r="D51" s="35" t="s">
        <v>17</v>
      </c>
      <c r="E51" s="35" t="s">
        <v>18</v>
      </c>
    </row>
    <row r="52" spans="1:5" ht="14.25">
      <c r="A52" s="36">
        <v>1</v>
      </c>
      <c r="B52" s="44" t="s">
        <v>46</v>
      </c>
      <c r="C52" s="36" t="s">
        <v>20</v>
      </c>
      <c r="D52" s="36"/>
      <c r="E52" s="36">
        <v>1034.28</v>
      </c>
    </row>
    <row r="53" spans="1:5" ht="29.25" customHeight="1">
      <c r="A53" s="36">
        <v>2</v>
      </c>
      <c r="B53" s="38" t="s">
        <v>66</v>
      </c>
      <c r="C53" s="40" t="s">
        <v>20</v>
      </c>
      <c r="D53" s="38" t="s">
        <v>67</v>
      </c>
      <c r="E53" s="36">
        <v>1470</v>
      </c>
    </row>
    <row r="54" spans="1:5" ht="28.5" hidden="1">
      <c r="A54" s="36">
        <v>3</v>
      </c>
      <c r="B54" s="38" t="s">
        <v>47</v>
      </c>
      <c r="C54" s="38" t="s">
        <v>20</v>
      </c>
      <c r="D54" s="36"/>
      <c r="E54" s="36">
        <v>129.29</v>
      </c>
    </row>
    <row r="55" spans="1:5" ht="42.75">
      <c r="A55" s="36">
        <v>3</v>
      </c>
      <c r="B55" s="38" t="s">
        <v>68</v>
      </c>
      <c r="C55" s="36" t="s">
        <v>20</v>
      </c>
      <c r="D55" s="36" t="s">
        <v>25</v>
      </c>
      <c r="E55" s="36">
        <v>336.2</v>
      </c>
    </row>
    <row r="56" spans="1:5" ht="15" hidden="1">
      <c r="A56" s="41"/>
      <c r="B56" s="45" t="s">
        <v>22</v>
      </c>
      <c r="C56" s="41"/>
      <c r="D56" s="41"/>
      <c r="E56" s="43">
        <f>E52+E53+E54+E55</f>
        <v>2969.7699999999995</v>
      </c>
    </row>
    <row r="57" spans="1:5" ht="18">
      <c r="A57" s="67" t="s">
        <v>69</v>
      </c>
      <c r="B57" s="67"/>
      <c r="C57" s="67"/>
      <c r="D57" s="67"/>
      <c r="E57" s="67"/>
    </row>
    <row r="58" spans="1:5" ht="15.75">
      <c r="A58" s="34" t="s">
        <v>1</v>
      </c>
      <c r="B58" s="47" t="s">
        <v>16</v>
      </c>
      <c r="C58" s="35" t="s">
        <v>2</v>
      </c>
      <c r="D58" s="35" t="s">
        <v>17</v>
      </c>
      <c r="E58" s="35" t="s">
        <v>18</v>
      </c>
    </row>
    <row r="59" spans="1:5" ht="14.25">
      <c r="A59" s="36">
        <v>1</v>
      </c>
      <c r="B59" s="44" t="s">
        <v>46</v>
      </c>
      <c r="C59" s="36" t="s">
        <v>20</v>
      </c>
      <c r="D59" s="36"/>
      <c r="E59" s="36">
        <v>1034.28</v>
      </c>
    </row>
    <row r="60" spans="1:5" ht="32.25" customHeight="1" hidden="1">
      <c r="A60" s="36">
        <v>2</v>
      </c>
      <c r="B60" s="38" t="s">
        <v>47</v>
      </c>
      <c r="C60" s="36" t="s">
        <v>20</v>
      </c>
      <c r="D60" s="36"/>
      <c r="E60" s="36">
        <v>129.29</v>
      </c>
    </row>
    <row r="61" spans="1:5" ht="14.25" hidden="1">
      <c r="A61" s="36">
        <v>3</v>
      </c>
      <c r="B61" s="38"/>
      <c r="C61" s="38"/>
      <c r="D61" s="36"/>
      <c r="E61" s="36"/>
    </row>
    <row r="62" spans="1:5" ht="14.25" hidden="1">
      <c r="A62" s="36">
        <v>4</v>
      </c>
      <c r="B62" s="38"/>
      <c r="C62" s="38"/>
      <c r="D62" s="36"/>
      <c r="E62" s="36"/>
    </row>
    <row r="63" spans="1:5" ht="15" hidden="1">
      <c r="A63" s="41"/>
      <c r="B63" s="45" t="s">
        <v>22</v>
      </c>
      <c r="C63" s="41"/>
      <c r="D63" s="41"/>
      <c r="E63" s="43">
        <f>E59+E60+E61+E62</f>
        <v>1163.57</v>
      </c>
    </row>
    <row r="64" spans="1:5" ht="18">
      <c r="A64" s="67" t="s">
        <v>34</v>
      </c>
      <c r="B64" s="67"/>
      <c r="C64" s="67"/>
      <c r="D64" s="67"/>
      <c r="E64" s="67"/>
    </row>
    <row r="65" spans="1:5" ht="15.75">
      <c r="A65" s="34" t="s">
        <v>1</v>
      </c>
      <c r="B65" s="47" t="s">
        <v>16</v>
      </c>
      <c r="C65" s="35" t="s">
        <v>2</v>
      </c>
      <c r="D65" s="35" t="s">
        <v>17</v>
      </c>
      <c r="E65" s="35" t="s">
        <v>18</v>
      </c>
    </row>
    <row r="66" spans="1:5" ht="15">
      <c r="A66" s="49">
        <v>1</v>
      </c>
      <c r="B66" s="44" t="s">
        <v>46</v>
      </c>
      <c r="C66" s="36" t="s">
        <v>20</v>
      </c>
      <c r="D66" s="36"/>
      <c r="E66" s="36">
        <v>1034.28</v>
      </c>
    </row>
    <row r="67" spans="1:5" ht="28.5" hidden="1">
      <c r="A67" s="49">
        <v>2</v>
      </c>
      <c r="B67" s="38" t="s">
        <v>47</v>
      </c>
      <c r="C67" s="36" t="s">
        <v>20</v>
      </c>
      <c r="D67" s="36"/>
      <c r="E67" s="36">
        <v>129.29</v>
      </c>
    </row>
    <row r="68" spans="1:5" ht="49.5" customHeight="1">
      <c r="A68" s="49">
        <v>2</v>
      </c>
      <c r="B68" s="38" t="s">
        <v>70</v>
      </c>
      <c r="C68" s="36" t="s">
        <v>20</v>
      </c>
      <c r="D68" s="36"/>
      <c r="E68" s="36">
        <v>6146.52</v>
      </c>
    </row>
    <row r="69" spans="1:5" ht="77.25" customHeight="1">
      <c r="A69" s="49">
        <v>3</v>
      </c>
      <c r="B69" s="50" t="s">
        <v>71</v>
      </c>
      <c r="C69" s="38" t="s">
        <v>20</v>
      </c>
      <c r="D69" s="51"/>
      <c r="E69" s="51">
        <v>2615.57</v>
      </c>
    </row>
    <row r="70" spans="1:5" ht="28.5">
      <c r="A70" s="49">
        <v>4</v>
      </c>
      <c r="B70" s="38" t="s">
        <v>72</v>
      </c>
      <c r="C70" s="36" t="s">
        <v>20</v>
      </c>
      <c r="D70" s="36" t="s">
        <v>73</v>
      </c>
      <c r="E70" s="36">
        <v>199.89</v>
      </c>
    </row>
    <row r="71" spans="1:5" ht="15" hidden="1">
      <c r="A71" s="41"/>
      <c r="B71" s="45" t="s">
        <v>22</v>
      </c>
      <c r="C71" s="41"/>
      <c r="D71" s="41"/>
      <c r="E71" s="43">
        <f>E66+E67+E68+E69+E70</f>
        <v>10125.55</v>
      </c>
    </row>
    <row r="72" spans="1:5" ht="18">
      <c r="A72" s="67" t="s">
        <v>36</v>
      </c>
      <c r="B72" s="67"/>
      <c r="C72" s="67"/>
      <c r="D72" s="67"/>
      <c r="E72" s="67"/>
    </row>
    <row r="73" spans="1:5" ht="15.75">
      <c r="A73" s="34" t="s">
        <v>1</v>
      </c>
      <c r="B73" s="47" t="s">
        <v>16</v>
      </c>
      <c r="C73" s="35" t="s">
        <v>2</v>
      </c>
      <c r="D73" s="35" t="s">
        <v>17</v>
      </c>
      <c r="E73" s="35" t="s">
        <v>18</v>
      </c>
    </row>
    <row r="74" spans="1:5" ht="14.25">
      <c r="A74" s="36">
        <v>1</v>
      </c>
      <c r="B74" s="44" t="s">
        <v>74</v>
      </c>
      <c r="C74" s="36" t="s">
        <v>20</v>
      </c>
      <c r="D74" s="36"/>
      <c r="E74" s="36">
        <v>13148.06</v>
      </c>
    </row>
    <row r="75" spans="1:5" ht="57">
      <c r="A75" s="36">
        <v>2</v>
      </c>
      <c r="B75" s="38" t="s">
        <v>75</v>
      </c>
      <c r="C75" s="36" t="s">
        <v>20</v>
      </c>
      <c r="D75" s="52" t="s">
        <v>76</v>
      </c>
      <c r="E75" s="36">
        <v>6851.34</v>
      </c>
    </row>
    <row r="76" spans="1:5" ht="24.75" customHeight="1">
      <c r="A76" s="36">
        <v>3</v>
      </c>
      <c r="B76" s="44" t="s">
        <v>46</v>
      </c>
      <c r="C76" s="36" t="s">
        <v>20</v>
      </c>
      <c r="D76" s="36"/>
      <c r="E76" s="36">
        <v>1034.28</v>
      </c>
    </row>
    <row r="77" spans="1:5" ht="30.75" customHeight="1" hidden="1">
      <c r="A77" s="36">
        <v>4</v>
      </c>
      <c r="B77" s="38" t="s">
        <v>47</v>
      </c>
      <c r="C77" s="36" t="s">
        <v>20</v>
      </c>
      <c r="D77" s="36"/>
      <c r="E77" s="36">
        <v>129.29</v>
      </c>
    </row>
    <row r="78" spans="1:5" ht="46.5" customHeight="1" hidden="1">
      <c r="A78" s="36">
        <v>5</v>
      </c>
      <c r="B78" s="53"/>
      <c r="C78" s="38"/>
      <c r="D78" s="40"/>
      <c r="E78" s="40"/>
    </row>
    <row r="79" spans="1:5" ht="15" hidden="1">
      <c r="A79" s="41"/>
      <c r="B79" s="45" t="s">
        <v>22</v>
      </c>
      <c r="C79" s="41"/>
      <c r="D79" s="41"/>
      <c r="E79" s="43">
        <f>E74+E75+E76+E77+E78</f>
        <v>21162.97</v>
      </c>
    </row>
    <row r="80" spans="1:5" ht="18">
      <c r="A80" s="67" t="s">
        <v>77</v>
      </c>
      <c r="B80" s="67"/>
      <c r="C80" s="67"/>
      <c r="D80" s="67"/>
      <c r="E80" s="67"/>
    </row>
    <row r="81" spans="1:5" ht="15.75">
      <c r="A81" s="34" t="s">
        <v>1</v>
      </c>
      <c r="B81" s="47" t="s">
        <v>16</v>
      </c>
      <c r="C81" s="35" t="s">
        <v>2</v>
      </c>
      <c r="D81" s="35" t="s">
        <v>17</v>
      </c>
      <c r="E81" s="35" t="s">
        <v>18</v>
      </c>
    </row>
    <row r="82" spans="1:5" ht="24.75" customHeight="1">
      <c r="A82" s="36">
        <v>1</v>
      </c>
      <c r="B82" s="44" t="s">
        <v>46</v>
      </c>
      <c r="C82" s="36" t="s">
        <v>20</v>
      </c>
      <c r="D82" s="36"/>
      <c r="E82" s="36">
        <v>1034.28</v>
      </c>
    </row>
    <row r="83" spans="1:5" ht="28.5">
      <c r="A83" s="36">
        <v>2</v>
      </c>
      <c r="B83" s="53" t="s">
        <v>78</v>
      </c>
      <c r="C83" s="36" t="s">
        <v>20</v>
      </c>
      <c r="D83" s="54"/>
      <c r="E83" s="40">
        <v>4931.64</v>
      </c>
    </row>
    <row r="84" spans="1:5" ht="28.5">
      <c r="A84" s="36">
        <v>3</v>
      </c>
      <c r="B84" s="38" t="s">
        <v>79</v>
      </c>
      <c r="C84" s="40" t="s">
        <v>20</v>
      </c>
      <c r="D84" s="39" t="s">
        <v>80</v>
      </c>
      <c r="E84" s="40">
        <v>3370</v>
      </c>
    </row>
    <row r="85" spans="1:5" ht="57">
      <c r="A85" s="36">
        <v>4</v>
      </c>
      <c r="B85" s="38" t="s">
        <v>81</v>
      </c>
      <c r="C85" s="40" t="s">
        <v>20</v>
      </c>
      <c r="D85" s="36" t="s">
        <v>82</v>
      </c>
      <c r="E85" s="36">
        <v>1712.78</v>
      </c>
    </row>
    <row r="86" spans="1:5" ht="42.75">
      <c r="A86" s="36">
        <v>5</v>
      </c>
      <c r="B86" s="38" t="s">
        <v>83</v>
      </c>
      <c r="C86" s="40" t="s">
        <v>20</v>
      </c>
      <c r="D86" s="36"/>
      <c r="E86" s="36">
        <v>4108.71</v>
      </c>
    </row>
    <row r="87" spans="1:5" ht="57">
      <c r="A87" s="36">
        <v>6</v>
      </c>
      <c r="B87" s="38" t="s">
        <v>84</v>
      </c>
      <c r="C87" s="40" t="s">
        <v>20</v>
      </c>
      <c r="D87" s="36"/>
      <c r="E87" s="36">
        <v>1839.5</v>
      </c>
    </row>
    <row r="88" spans="1:5" ht="57">
      <c r="A88" s="36">
        <v>7</v>
      </c>
      <c r="B88" s="38" t="s">
        <v>85</v>
      </c>
      <c r="C88" s="40" t="s">
        <v>20</v>
      </c>
      <c r="D88" s="36" t="s">
        <v>64</v>
      </c>
      <c r="E88" s="36">
        <v>19445.31</v>
      </c>
    </row>
    <row r="89" spans="1:5" ht="28.5">
      <c r="A89" s="36">
        <v>8</v>
      </c>
      <c r="B89" s="38" t="s">
        <v>86</v>
      </c>
      <c r="C89" s="40" t="s">
        <v>20</v>
      </c>
      <c r="D89" s="36" t="s">
        <v>64</v>
      </c>
      <c r="E89" s="36">
        <v>28416.96</v>
      </c>
    </row>
    <row r="90" spans="1:5" ht="15">
      <c r="A90" s="55"/>
      <c r="B90" s="45" t="s">
        <v>22</v>
      </c>
      <c r="C90" s="41"/>
      <c r="D90" s="41"/>
      <c r="E90" s="43">
        <f>SUM(E82:E89)</f>
        <v>64859.18</v>
      </c>
    </row>
    <row r="91" spans="1:5" ht="18">
      <c r="A91" s="67" t="s">
        <v>43</v>
      </c>
      <c r="B91" s="67"/>
      <c r="C91" s="67"/>
      <c r="D91" s="67"/>
      <c r="E91" s="67"/>
    </row>
    <row r="92" spans="1:5" ht="15.75">
      <c r="A92" s="34" t="s">
        <v>1</v>
      </c>
      <c r="B92" s="47" t="s">
        <v>16</v>
      </c>
      <c r="C92" s="35" t="s">
        <v>2</v>
      </c>
      <c r="D92" s="35" t="s">
        <v>17</v>
      </c>
      <c r="E92" s="35" t="s">
        <v>18</v>
      </c>
    </row>
    <row r="93" spans="1:5" ht="28.5">
      <c r="A93" s="36">
        <v>1</v>
      </c>
      <c r="B93" s="44" t="s">
        <v>79</v>
      </c>
      <c r="C93" s="40" t="s">
        <v>20</v>
      </c>
      <c r="D93" s="36"/>
      <c r="E93" s="36">
        <v>7640</v>
      </c>
    </row>
    <row r="94" spans="1:5" ht="14.25">
      <c r="A94" s="36">
        <v>2</v>
      </c>
      <c r="B94" s="44" t="s">
        <v>46</v>
      </c>
      <c r="C94" s="36" t="s">
        <v>20</v>
      </c>
      <c r="D94" s="36"/>
      <c r="E94" s="36">
        <v>1034.28</v>
      </c>
    </row>
    <row r="95" spans="1:5" ht="14.25">
      <c r="A95" s="36">
        <v>3</v>
      </c>
      <c r="B95" s="56" t="s">
        <v>87</v>
      </c>
      <c r="C95" s="36" t="s">
        <v>20</v>
      </c>
      <c r="D95" s="54"/>
      <c r="E95" s="40">
        <v>554.29</v>
      </c>
    </row>
    <row r="96" spans="1:5" ht="15" hidden="1">
      <c r="A96" s="36">
        <v>4</v>
      </c>
      <c r="B96" s="38"/>
      <c r="C96" s="38"/>
      <c r="D96" s="57"/>
      <c r="E96" s="49"/>
    </row>
    <row r="97" spans="1:5" ht="15" hidden="1">
      <c r="A97" s="41"/>
      <c r="B97" s="45" t="s">
        <v>22</v>
      </c>
      <c r="C97" s="41"/>
      <c r="D97" s="41"/>
      <c r="E97" s="43">
        <f>E93+E94+E95+E96</f>
        <v>9228.57</v>
      </c>
    </row>
    <row r="98" spans="1:5" ht="18" hidden="1">
      <c r="A98" s="67"/>
      <c r="B98" s="67"/>
      <c r="C98" s="67"/>
      <c r="D98" s="67"/>
      <c r="E98" s="67"/>
    </row>
    <row r="99" spans="1:5" ht="14.25" hidden="1">
      <c r="A99" s="40">
        <v>1</v>
      </c>
      <c r="B99" s="38"/>
      <c r="C99" s="36"/>
      <c r="D99" s="36"/>
      <c r="E99" s="36"/>
    </row>
    <row r="100" spans="1:5" ht="32.25" customHeight="1" hidden="1">
      <c r="A100" s="40">
        <v>2</v>
      </c>
      <c r="B100" s="38"/>
      <c r="C100" s="38"/>
      <c r="D100" s="36"/>
      <c r="E100" s="36"/>
    </row>
    <row r="101" spans="1:5" ht="14.25" hidden="1">
      <c r="A101" s="40">
        <v>3</v>
      </c>
      <c r="B101" s="38"/>
      <c r="C101" s="38"/>
      <c r="D101" s="36"/>
      <c r="E101" s="36"/>
    </row>
    <row r="102" spans="1:5" ht="15" hidden="1">
      <c r="A102" s="41"/>
      <c r="B102" s="45" t="s">
        <v>22</v>
      </c>
      <c r="C102" s="41"/>
      <c r="D102" s="41"/>
      <c r="E102" s="43">
        <f>E99+E100+E101</f>
        <v>0</v>
      </c>
    </row>
    <row r="103" spans="1:5" ht="15.75" hidden="1">
      <c r="A103" s="41"/>
      <c r="B103" s="45" t="s">
        <v>88</v>
      </c>
      <c r="C103" s="41"/>
      <c r="D103" s="41"/>
      <c r="E103" s="58" t="e">
        <f>E7+#REF!+E19+E31+E40+E48+E56+E63+E71+E79+E90+E97+E102</f>
        <v>#REF!</v>
      </c>
    </row>
    <row r="104" spans="1:5" ht="15">
      <c r="A104" s="30"/>
      <c r="B104" s="59"/>
      <c r="C104" s="30"/>
      <c r="D104" s="30"/>
      <c r="E104" s="33"/>
    </row>
    <row r="105" spans="1:5" ht="15">
      <c r="A105" s="30"/>
      <c r="B105" s="59"/>
      <c r="C105" s="30"/>
      <c r="D105" s="30"/>
      <c r="E105" s="33"/>
    </row>
    <row r="106" spans="1:5" ht="12.75">
      <c r="A106" s="57"/>
      <c r="B106" s="60"/>
      <c r="C106" s="57"/>
      <c r="D106" s="57"/>
      <c r="E106" s="57"/>
    </row>
    <row r="107" spans="1:5" ht="12.75">
      <c r="A107" s="57"/>
      <c r="B107" s="60"/>
      <c r="C107" s="57"/>
      <c r="D107" s="57"/>
      <c r="E107" s="57"/>
    </row>
    <row r="108" spans="1:5" ht="12.75">
      <c r="A108" s="57"/>
      <c r="B108" s="60"/>
      <c r="C108" s="57"/>
      <c r="D108" s="57"/>
      <c r="E108" s="57"/>
    </row>
    <row r="109" spans="1:5" ht="12.75">
      <c r="A109" s="57"/>
      <c r="B109" s="60"/>
      <c r="C109" s="57"/>
      <c r="D109" s="57"/>
      <c r="E109" s="57"/>
    </row>
    <row r="110" spans="1:5" ht="12.75">
      <c r="A110" s="57"/>
      <c r="B110" s="60"/>
      <c r="C110" s="57"/>
      <c r="D110" s="57"/>
      <c r="E110" s="57"/>
    </row>
    <row r="111" spans="1:5" ht="12.75">
      <c r="A111" s="57"/>
      <c r="B111" s="60"/>
      <c r="C111" s="57"/>
      <c r="D111" s="57"/>
      <c r="E111" s="57"/>
    </row>
    <row r="112" spans="1:5" ht="12.75">
      <c r="A112" s="57"/>
      <c r="B112" s="60"/>
      <c r="C112" s="57"/>
      <c r="D112" s="57"/>
      <c r="E112" s="57"/>
    </row>
    <row r="113" spans="1:5" ht="12.75">
      <c r="A113" s="57"/>
      <c r="B113" s="60"/>
      <c r="C113" s="57"/>
      <c r="D113" s="57"/>
      <c r="E113" s="57"/>
    </row>
    <row r="114" ht="12.75">
      <c r="B114" s="6"/>
    </row>
    <row r="115" ht="12.75">
      <c r="B115" s="6"/>
    </row>
    <row r="116" ht="12.75">
      <c r="B116" s="6"/>
    </row>
    <row r="117" ht="12.75">
      <c r="B117" s="6"/>
    </row>
    <row r="118" ht="12.75">
      <c r="B118" s="6"/>
    </row>
    <row r="119" ht="12.75">
      <c r="B119" s="6"/>
    </row>
    <row r="120" ht="12.75">
      <c r="B120" s="6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</sheetData>
  <sheetProtection selectLockedCells="1" selectUnlockedCells="1"/>
  <mergeCells count="13">
    <mergeCell ref="A98:E98"/>
    <mergeCell ref="A50:E50"/>
    <mergeCell ref="A57:E57"/>
    <mergeCell ref="A64:E64"/>
    <mergeCell ref="A72:E72"/>
    <mergeCell ref="A80:E80"/>
    <mergeCell ref="A91:E91"/>
    <mergeCell ref="A1:E1"/>
    <mergeCell ref="A9:E9"/>
    <mergeCell ref="A13:E13"/>
    <mergeCell ref="A21:E21"/>
    <mergeCell ref="A33:E33"/>
    <mergeCell ref="A42:E42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2018-04-03T12:56:33Z</dcterms:modified>
  <cp:category/>
  <cp:version/>
  <cp:contentType/>
  <cp:contentStatus/>
</cp:coreProperties>
</file>